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'2'!$A$1:$E$320</definedName>
  </definedNames>
  <calcPr fullCalcOnLoad="1"/>
</workbook>
</file>

<file path=xl/sharedStrings.xml><?xml version="1.0" encoding="utf-8"?>
<sst xmlns="http://schemas.openxmlformats.org/spreadsheetml/2006/main" count="693" uniqueCount="311">
  <si>
    <t>Wyszczególnienie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</si>
  <si>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</si>
  <si>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</si>
  <si>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</si>
  <si>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</si>
  <si>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</si>
  <si>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</si>
  <si>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</si>
  <si>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</si>
  <si>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Nazwa</t>
  </si>
  <si>
    <t>Rozdz.</t>
  </si>
  <si>
    <t>w złotych</t>
  </si>
  <si>
    <t>x</t>
  </si>
  <si>
    <t>Lp.</t>
  </si>
  <si>
    <t>Plan
2007 r.</t>
  </si>
  <si>
    <t>Stan środków obrotowych na początek roku</t>
  </si>
  <si>
    <t>w tym: wpłata do budżetu</t>
  </si>
  <si>
    <t>Stan środków obrotowych na koniec roku</t>
  </si>
  <si>
    <t>Rachunki dochodów własnych</t>
  </si>
  <si>
    <t>Ogółem wydatki</t>
  </si>
  <si>
    <t>Plan
na 2007 r.</t>
  </si>
  <si>
    <t>Dochody ogółem</t>
  </si>
  <si>
    <t>w tym: dotacja
z budżetu</t>
  </si>
  <si>
    <t>Ogółem</t>
  </si>
  <si>
    <t>020</t>
  </si>
  <si>
    <t>Leśnictwo</t>
  </si>
  <si>
    <t>02001</t>
  </si>
  <si>
    <t>Gospodarka leśna</t>
  </si>
  <si>
    <t>0750</t>
  </si>
  <si>
    <t xml:space="preserve">Wytwarzanie i zaopatrywanie w energię elektryczną, gaz i wodę  </t>
  </si>
  <si>
    <t>0830</t>
  </si>
  <si>
    <t>Wpływ z usług</t>
  </si>
  <si>
    <t>0920</t>
  </si>
  <si>
    <t>Pozostałe odsetki</t>
  </si>
  <si>
    <t>Gospodarka mieszkaniowa</t>
  </si>
  <si>
    <t>Różne jednostki obsługi gospodarki mieszkaniowej</t>
  </si>
  <si>
    <t>Wpływy z usług</t>
  </si>
  <si>
    <t>Gospodarka gruntami i nieruchomościami</t>
  </si>
  <si>
    <t>0470</t>
  </si>
  <si>
    <t xml:space="preserve">Wpływy z opłat za zarząd, użytkowanie i użytkowanie wieczyste nieruchomości </t>
  </si>
  <si>
    <t xml:space="preserve">Dochody z najmu i dzierżawy składników majątkowych Skarbu Państwa, jst lub innych jednostek zaliczanych do sektora finansów publicznych oraz innych umów o podobnym charakterze </t>
  </si>
  <si>
    <t>Administracja publiczna</t>
  </si>
  <si>
    <t>Urzędy wojewódzkie</t>
  </si>
  <si>
    <t>Dochody jst. związane z realizacją zadań z zakresu administracji rządowej oraz innych zadań zleconych ustawami</t>
  </si>
  <si>
    <t>Urzędy gmin</t>
  </si>
  <si>
    <t>0970</t>
  </si>
  <si>
    <t>Wpływy z różnych dochodów</t>
  </si>
  <si>
    <t xml:space="preserve">Dochody od osób prawnych, od osób fizycznych i od innych jednostek nieposiadających osobowości prawnej </t>
  </si>
  <si>
    <t>Wpływy z podatku dochodowego od osób fizycznych</t>
  </si>
  <si>
    <t>0350</t>
  </si>
  <si>
    <t>Podatek od działalności gospodarczej osób fizycznych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</si>
  <si>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</si>
  <si>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</si>
  <si>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opłąt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</si>
  <si>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</si>
  <si>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</si>
  <si>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</si>
  <si>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</si>
  <si>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</si>
  <si>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</si>
  <si>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Wpływy z podatku rolnego, podatku leśnego, podatku od spadków i darowizn, podatku od czynności cywilnoprawnych oraz 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</si>
  <si>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</si>
  <si>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</si>
  <si>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</si>
  <si>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</si>
  <si>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</si>
  <si>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</si>
  <si>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0450</t>
  </si>
  <si>
    <t>Wpływy z opłat administracyjnych za czynności urzędowe</t>
  </si>
  <si>
    <t>0500</t>
  </si>
  <si>
    <t>Podatek od czynności cywilnoprawnych</t>
  </si>
  <si>
    <t>Wpływy z innych opłat stanowiących dochody jednostek samorządu terytorialnego na podtsawie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</si>
  <si>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</si>
  <si>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</si>
  <si>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</si>
  <si>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</si>
  <si>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</si>
  <si>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</si>
  <si>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</si>
  <si>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</si>
  <si>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</si>
  <si>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</si>
  <si>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</si>
  <si>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Oświata i wychowanie</t>
  </si>
  <si>
    <t>Szkoły podstawowe</t>
  </si>
  <si>
    <t>Gimnazja</t>
  </si>
  <si>
    <t>Pomoc społeczna</t>
  </si>
  <si>
    <t>Ośrodki pomocy społecznej</t>
  </si>
  <si>
    <t>Subwencje ogólne z budżetu państwa</t>
  </si>
  <si>
    <t>Część wyrównawcza subwencji ogólnej dla gminy</t>
  </si>
  <si>
    <t>Część równoważąca subwencji ogólnej dla gmin</t>
  </si>
  <si>
    <t>Dotacje celowe otrzymane z budżetu państwa na realiz. zad. bieżących z zakresu adm. rząd. oraz innych zadań zleconych gminie ustawami</t>
  </si>
  <si>
    <t>Urzędy naczelnych organów władzy państwowej kontroli i ochrony prawa oraz sądownictwa</t>
  </si>
  <si>
    <t>Urzędy naczelnych organów władzy państwowej kontroli i ochrony prawa</t>
  </si>
  <si>
    <t>Dotacje celowe otrzymane z budżetu państwa na realizację zadań bieżących z zakresu adm. rządowej oraz innych zadań zleconych gminie ustawami</t>
  </si>
  <si>
    <t>Świadczenia rodzinne oraz składki na ubezpieczneia społeczne i rentowe z ubezpieczenia społecznego</t>
  </si>
  <si>
    <t>Składki na ubezpieczenia zdrowotne opłacane za osoby pobierające niektóre świadczenia z pomocy społecznej</t>
  </si>
  <si>
    <t>Zasiłki i pomoc w naturze oraz składki na ubezpieczenia społeczne</t>
  </si>
  <si>
    <t>Dotacje celowe otrzymane  z budżetu państwa na realizację własnych zadań bieżących gmin.</t>
  </si>
  <si>
    <t>Transport i łączność</t>
  </si>
  <si>
    <t>Drogi publiczne powiatowe</t>
  </si>
  <si>
    <t>Dotacje celowe otrzymane z powiatu na zadania bieżące realizowane na podstawie porozumień między jednostkami samorządu terytorialnego</t>
  </si>
  <si>
    <t>Licea ogólnokształcące</t>
  </si>
  <si>
    <t>010</t>
  </si>
  <si>
    <t>Rolnictwo i łowiectwo</t>
  </si>
  <si>
    <t>01010</t>
  </si>
  <si>
    <t>Infrastrutkura wodociągowa i sanitacyjna wsi</t>
  </si>
  <si>
    <t>Środki na dofinansowanie własnych inwestycji gmin pozyskiwane z innych źródeł</t>
  </si>
  <si>
    <t>6298</t>
  </si>
  <si>
    <t>Pozostała działalność</t>
  </si>
  <si>
    <t>Paragraf</t>
  </si>
  <si>
    <t>01030</t>
  </si>
  <si>
    <t>4170</t>
  </si>
  <si>
    <t>4210</t>
  </si>
  <si>
    <t>4430</t>
  </si>
  <si>
    <t>4260</t>
  </si>
  <si>
    <t>6050</t>
  </si>
  <si>
    <t>4040</t>
  </si>
  <si>
    <t>6060</t>
  </si>
  <si>
    <t>75595</t>
  </si>
  <si>
    <t>3020</t>
  </si>
  <si>
    <t>4300</t>
  </si>
  <si>
    <t>75647</t>
  </si>
  <si>
    <t>4100</t>
  </si>
  <si>
    <t>4110</t>
  </si>
  <si>
    <t>4120</t>
  </si>
  <si>
    <t>75702</t>
  </si>
  <si>
    <t>8070</t>
  </si>
  <si>
    <t>1. Rolnictwo i łowiectwo</t>
  </si>
  <si>
    <t>Infrastruktura wodociągowa i sanitacyjna wsi</t>
  </si>
  <si>
    <t>Wydatki inwestycyjne jedn. budżet.</t>
  </si>
  <si>
    <t>Izby rolnicze</t>
  </si>
  <si>
    <t>Wpłaty gmin na rzecz izb rolniczych w wysokości 2% uzyskanych wpływów z podatku rolnego</t>
  </si>
  <si>
    <t>2. Wytwarzanie i zaopatrywanie w energię elektryczną gaz i wodę</t>
  </si>
  <si>
    <t>Dostarczanie wody</t>
  </si>
  <si>
    <t>Dodatkowe wynagrodzenia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</si>
  <si>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</si>
  <si>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</si>
  <si>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</si>
  <si>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</si>
  <si>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</si>
  <si>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</si>
  <si>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</si>
  <si>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</si>
  <si>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</si>
  <si>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</si>
  <si>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</si>
  <si>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3. Transport i łączność</t>
  </si>
  <si>
    <t>Lokalny transport zbiorowy</t>
  </si>
  <si>
    <t>Drogi publiczne gminne</t>
  </si>
  <si>
    <t>Wydatki inwestycyjne jednostek budżetowych</t>
  </si>
  <si>
    <t>Wydatki inwestycyjne jedn.budżet.</t>
  </si>
  <si>
    <t>4. Gospodarka mieszkaniowa</t>
  </si>
  <si>
    <t xml:space="preserve">Różne jednostki obsługi gospodarki mieszkaniowej </t>
  </si>
  <si>
    <t xml:space="preserve">Zakup materiałów i wyposażenia </t>
  </si>
  <si>
    <t>Różne opłaty i składki</t>
  </si>
  <si>
    <t>5. Działalność usługowa</t>
  </si>
  <si>
    <t>Plany zagospodarowania przestrzennego</t>
  </si>
  <si>
    <t>Rózne opłaty i składki</t>
  </si>
  <si>
    <t>Cmentarze</t>
  </si>
  <si>
    <t>6. Administracja publiczna</t>
  </si>
  <si>
    <t>Wynagrodzenia osobowe pracowników</t>
  </si>
  <si>
    <t>Rady  gmin</t>
  </si>
  <si>
    <t>Różne wydatki na rzecz osób fizycznych</t>
  </si>
  <si>
    <t>Składki na fundusz pracy</t>
  </si>
  <si>
    <t>Wynagrodzenia bezosobowe</t>
  </si>
  <si>
    <t>Ochotnicze straże pożarne</t>
  </si>
  <si>
    <t>Dodatkowe  wynagrodzenia roczne</t>
  </si>
  <si>
    <t>Obrona cywilna</t>
  </si>
  <si>
    <t>Pobór podatków, oplat oraz niepodatkowych należności budżetowych</t>
  </si>
  <si>
    <t>Wynagrodzenia agencyjno-prowizyjne</t>
  </si>
  <si>
    <t>Obsługa papierów wartościowych, kredytów i pożyczek jednostek samorządu terytorialnego</t>
  </si>
  <si>
    <t>Odsetki i dyskonto od obligacji skarbowych, papierów wartościowych oraz od krajowych pozyczek i kredytów</t>
  </si>
  <si>
    <t>Rezerwy ogólne i celowe</t>
  </si>
  <si>
    <t>Rezerwy</t>
  </si>
  <si>
    <t>Zakup pomocy naukowych, dydaktycznych i książek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</si>
  <si>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</si>
  <si>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</si>
  <si>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</si>
  <si>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</si>
  <si>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Dokształcanie i doskonalenie nauczycieli</t>
  </si>
  <si>
    <t>Podróże służbowe i krajowe</t>
  </si>
  <si>
    <t>Lecznictwo ambulatoryjne</t>
  </si>
  <si>
    <t>Przeciwdziałanie alkoholizmowi</t>
  </si>
  <si>
    <t>Izby wytrzeźwień</t>
  </si>
  <si>
    <t>Dotacje celowe przekazane gminie lub m.st.W-wie na zadania bieżące realizowane na podstawie porozumień (umów) między jst</t>
  </si>
  <si>
    <t>Świadczenia społeczne</t>
  </si>
  <si>
    <t>Dodatki mieszkaniowe</t>
  </si>
  <si>
    <t>Różne opłaty  i składki</t>
  </si>
  <si>
    <t>Usługi opiekuńcze i specjalistyczne usługi opiekuńcze</t>
  </si>
  <si>
    <t>Świetlice szkolne</t>
  </si>
  <si>
    <t>Gospodarka ściekowa i ochrona wód</t>
  </si>
  <si>
    <t>Oczyszczanie miast i wsi</t>
  </si>
  <si>
    <t>Oświetlenie ulic , placów i dróg</t>
  </si>
  <si>
    <t>Urzędy naczelnych organów władzy państwowej , kontroli i ochrony prawa</t>
  </si>
  <si>
    <t>85212</t>
  </si>
  <si>
    <t>3110</t>
  </si>
  <si>
    <t>4010</t>
  </si>
  <si>
    <t>4440</t>
  </si>
  <si>
    <t>Świadczenia rodzinne oraz składki na ubezpieczenia emerytalne i rentowe z ubezpieczenia społecznego</t>
  </si>
  <si>
    <t xml:space="preserve">Dodatkowe wynagrodzenie roczne </t>
  </si>
  <si>
    <t>Składki na ubezpieczenie zdrowotne</t>
  </si>
  <si>
    <t>Dotacje celowe przekazane do powiatu na inwestycje i zakupy inwestycyjne realizowane na podst. porozumień (umów) między jst</t>
  </si>
  <si>
    <t>6620</t>
  </si>
  <si>
    <t>2480</t>
  </si>
  <si>
    <t>Domy i ośrodki kultury, świetlice i kluby</t>
  </si>
  <si>
    <t>Dotacja podmiotowa z budżetu dla samorządowej instytucji kultury</t>
  </si>
  <si>
    <t>0490</t>
  </si>
  <si>
    <t>0870</t>
  </si>
  <si>
    <t>Wpływy ze sprzedaży składników majątkowych</t>
  </si>
  <si>
    <t>754</t>
  </si>
  <si>
    <t>75412</t>
  </si>
  <si>
    <t>Wpływy z innych lokalnych opłat pobieranych przez jst na podstawie odrębnych ustaw</t>
  </si>
  <si>
    <t xml:space="preserve">Bezpieczeństwa publiczne i ochrona przeciwpożarowa </t>
  </si>
  <si>
    <t xml:space="preserve">Ochotnicze straże pożarne </t>
  </si>
  <si>
    <t>60014</t>
  </si>
  <si>
    <t>60078</t>
  </si>
  <si>
    <t>Usuwanie skutków klęsk żywiołowych</t>
  </si>
  <si>
    <t>70095</t>
  </si>
  <si>
    <t>4140</t>
  </si>
  <si>
    <t>75075</t>
  </si>
  <si>
    <t>Promocja jednostek samorządu terytorialnego</t>
  </si>
  <si>
    <t>80103</t>
  </si>
  <si>
    <t>Oddziały przedszkolne w szkołach podstawowych</t>
  </si>
  <si>
    <t>4240</t>
  </si>
  <si>
    <t>80120</t>
  </si>
  <si>
    <t>85153</t>
  </si>
  <si>
    <t>Zwalczanie narkomanii</t>
  </si>
  <si>
    <t>4410</t>
  </si>
  <si>
    <t>85220</t>
  </si>
  <si>
    <t>Jednostki specjalistycznego poradnictwa, mieszkania chronione i ośrodki interwencji kryzysowej</t>
  </si>
  <si>
    <t>85446</t>
  </si>
  <si>
    <t>7. Urzędy naczelnych organów władzy państwowej, kontroli i ochrony prawa oraz sadownictwa</t>
  </si>
  <si>
    <t>8. Bezpieczeństwo publiczne i ochrona przeciwpożarowa</t>
  </si>
  <si>
    <t>9. Wymiar sprawiedliwości</t>
  </si>
  <si>
    <t>10. Dochody od osób prawnych, od osób fizycznych i od innych jednostek nieposiadajacych osobowosci prawnej oraz wydatki związane z ich poborem</t>
  </si>
  <si>
    <t>11. Obsługa długu publicznego</t>
  </si>
  <si>
    <t>12. Różne rozliczenia</t>
  </si>
  <si>
    <t>13. Oświata i wychowanie</t>
  </si>
  <si>
    <t>14. Ochrona zdrowia</t>
  </si>
  <si>
    <t>15. Pomoc społeczna</t>
  </si>
  <si>
    <t>17. Edukacyjna opieka wychowawcza</t>
  </si>
  <si>
    <t>18. Gospodarka komunalna i ochrona środowiska</t>
  </si>
  <si>
    <t>19. Kultura i ochrona dziedzictwa narodowego</t>
  </si>
  <si>
    <t>4280</t>
  </si>
  <si>
    <t>Zakup usług zdrowotnych</t>
  </si>
  <si>
    <t>4350</t>
  </si>
  <si>
    <t>4370</t>
  </si>
  <si>
    <t>4700</t>
  </si>
  <si>
    <t>4740</t>
  </si>
  <si>
    <t>4750</t>
  </si>
  <si>
    <t>Zakup usług dostepu do sieci Internet</t>
  </si>
  <si>
    <t>Szkolenia pracowników nie będących czlonkami korpusu służby cywilnej</t>
  </si>
  <si>
    <t>Zakup materiałów papierniczych do sprzętu drukarskiego i urządzeń kserograficznych</t>
  </si>
  <si>
    <t>Zakup akcesoriów komputerowych, w tym programów i licencji</t>
  </si>
  <si>
    <t>85202</t>
  </si>
  <si>
    <t>4330</t>
  </si>
  <si>
    <t>Zakup usług przez jednostki samorządu terytorialnego od innych jednostek samorządu terytorialnego</t>
  </si>
  <si>
    <t>Domy pomocy społecznej</t>
  </si>
  <si>
    <t>4360</t>
  </si>
  <si>
    <t>4390</t>
  </si>
  <si>
    <t>Oplaty z tytułu zakupu usług telekomunikacyjnych telefonii komórkowej</t>
  </si>
  <si>
    <t>Oplaty z tytułu zakupu usług telekomunikacyjnych telefonii stacjonarnej</t>
  </si>
  <si>
    <t>Zakup usług obejmujących wykonanie ekspertyz,analiz i opinii</t>
  </si>
  <si>
    <t xml:space="preserve">Wydatki na zakupy inwestycyjne jednostek budzetowych </t>
  </si>
  <si>
    <t>4270</t>
  </si>
  <si>
    <t>1.Szkoła Podstawowa w Bliżynie</t>
  </si>
  <si>
    <t xml:space="preserve">3.Szkoła Podstawowa w Odrowążku </t>
  </si>
  <si>
    <t>4.Gimnazjum w Bliżynie</t>
  </si>
  <si>
    <t>Dochody</t>
  </si>
  <si>
    <t xml:space="preserve">Plan </t>
  </si>
  <si>
    <t xml:space="preserve">  dochodów i wydatków dochodów własnych na 2007 r.</t>
  </si>
  <si>
    <t>4810</t>
  </si>
  <si>
    <t xml:space="preserve">Dochody z najmu i dzierżawy składników majątkowych Skarbu Państwa,jst lub innych jednostek zalicz. do sektora fin. publicznych oraz innych umów o podobnym charakterze </t>
  </si>
  <si>
    <t>0370</t>
  </si>
  <si>
    <t>Podatek od posiadania psów</t>
  </si>
  <si>
    <t>Część oświatowa subwencji ogólnej dla jst</t>
  </si>
  <si>
    <t>Wpłaty na Państwowy Fundusz Rehabilitacji Osób Niepełnosprawnych</t>
  </si>
  <si>
    <t>Dotacje celowe przekazane dla powiatu na zadania bieżące realizow. na podstawie porozumień (umów) między jst</t>
  </si>
  <si>
    <t>Wydatki osobowe niezaliczone do wynagrodzeń</t>
  </si>
  <si>
    <t xml:space="preserve">Wydatki osobowe niezaliczone do wynagrodzeń </t>
  </si>
  <si>
    <t>2.Szkoła Podstawowa w Mroczkowie</t>
  </si>
  <si>
    <t>N a z w a</t>
  </si>
  <si>
    <t>SP Bliżyn</t>
  </si>
  <si>
    <t>SP Mroczków</t>
  </si>
  <si>
    <t xml:space="preserve">SP Odrowążek </t>
  </si>
  <si>
    <t>SP Sorbin</t>
  </si>
  <si>
    <t>Gimnazjum</t>
  </si>
  <si>
    <t>Rozdz.80110</t>
  </si>
  <si>
    <t>Dodatkowe wynagrodzenie roczne</t>
  </si>
  <si>
    <t>Zakup materiałów i wyposażenie</t>
  </si>
  <si>
    <t>Nagrody i wydatki osobowe zaliczone do wynagrodzeń</t>
  </si>
  <si>
    <t>Wydatki budżetowe w dziale 801 – Oświata i wychowanie</t>
  </si>
  <si>
    <t>Dochody budżetowe w dziale 801 – Oświata i wychowanie</t>
  </si>
  <si>
    <t>Nazwa jednostki</t>
  </si>
  <si>
    <t>Kwota</t>
  </si>
  <si>
    <t>§ 0920</t>
  </si>
  <si>
    <t>Szkoła Podstawowa w Bliżynie</t>
  </si>
  <si>
    <t>Szkoła Podstawowa w Mroczkowie</t>
  </si>
  <si>
    <t>Szkoła Podstawowa w Odrowążku</t>
  </si>
  <si>
    <t>Szkoła Podstawowa w Sorbinie</t>
  </si>
  <si>
    <t>O g ó ł e m</t>
  </si>
  <si>
    <t>Zakup usług dostępu do sieci Internet</t>
  </si>
  <si>
    <t>Opłaty z tytułu zakupu usług telekomunikacyjnych telefonii stacjonarnej</t>
  </si>
  <si>
    <t>Szkolenia pracowników nie będących członkami korpusu służby cywilnej</t>
  </si>
  <si>
    <t>Oddziały przedszkolne przy szkołach podstawowych</t>
  </si>
  <si>
    <t>Zakup pomocy naukowych, dydakt.i książek</t>
  </si>
  <si>
    <t>Odpisy na zakład. fundusz świadcz.socjalnych</t>
  </si>
  <si>
    <t xml:space="preserve">Dochody budżetu gminy </t>
  </si>
  <si>
    <t xml:space="preserve">Wydatki budżetu gminy </t>
  </si>
  <si>
    <t>Nagrody i wydatki osobowe niezaliczane do wynagr.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</si>
</sst>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sz val="12"/>
      <name val="Arial CE"/>
      <family val="0"/>
    </font>
    <font>
      <sz val="12"/>
      <name val="Times New Roman Baltic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quotePrefix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 quotePrefix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 quotePrefix="1">
      <alignment horizontal="center" vertical="center" wrapText="1"/>
    </xf>
    <xf numFmtId="49" fontId="18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indent="2"/>
    </xf>
    <xf numFmtId="3" fontId="3" fillId="0" borderId="4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23" fillId="0" borderId="5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/>
    </xf>
    <xf numFmtId="0" fontId="23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2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wrapText="1"/>
    </xf>
    <xf numFmtId="3" fontId="23" fillId="0" borderId="6" xfId="0" applyNumberFormat="1" applyFont="1" applyBorder="1" applyAlignment="1">
      <alignment horizontal="center" vertical="top" wrapText="1"/>
    </xf>
    <xf numFmtId="3" fontId="22" fillId="0" borderId="6" xfId="0" applyNumberFormat="1" applyFont="1" applyBorder="1" applyAlignment="1">
      <alignment horizontal="center" wrapText="1"/>
    </xf>
    <xf numFmtId="3" fontId="22" fillId="0" borderId="6" xfId="0" applyNumberFormat="1" applyFont="1" applyBorder="1" applyAlignment="1">
      <alignment horizontal="center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wrapText="1"/>
    </xf>
    <xf numFmtId="0" fontId="22" fillId="0" borderId="6" xfId="0" applyFont="1" applyBorder="1" applyAlignment="1">
      <alignment horizontal="justify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justify" vertical="top" wrapText="1"/>
    </xf>
    <xf numFmtId="3" fontId="23" fillId="0" borderId="3" xfId="0" applyNumberFormat="1" applyFont="1" applyBorder="1" applyAlignment="1">
      <alignment horizontal="right" wrapText="1"/>
    </xf>
    <xf numFmtId="3" fontId="23" fillId="0" borderId="3" xfId="0" applyNumberFormat="1" applyFont="1" applyBorder="1" applyAlignment="1">
      <alignment horizontal="right" vertical="top" wrapText="1"/>
    </xf>
    <xf numFmtId="3" fontId="22" fillId="0" borderId="3" xfId="0" applyNumberFormat="1" applyFont="1" applyBorder="1" applyAlignment="1">
      <alignment horizontal="right" wrapText="1"/>
    </xf>
    <xf numFmtId="0" fontId="23" fillId="0" borderId="6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6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wrapText="1"/>
    </xf>
    <xf numFmtId="3" fontId="23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/>
    </xf>
    <xf numFmtId="3" fontId="2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8" fillId="0" borderId="8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8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28575</xdr:rowOff>
    </xdr:from>
    <xdr:to>
      <xdr:col>5</xdr:col>
      <xdr:colOff>352425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62625" y="28575"/>
          <a:ext cx="1724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1 
do Zarządzenia Wójta 
Gminy Bliżyn Nr 9/07 
z dnia 8.03.2007r.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2209800</xdr:colOff>
      <xdr:row>0</xdr:row>
      <xdr:rowOff>9525</xdr:rowOff>
    </xdr:from>
    <xdr:to>
      <xdr:col>4</xdr:col>
      <xdr:colOff>1133475</xdr:colOff>
      <xdr:row>1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4067175" y="9525"/>
          <a:ext cx="32385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3 
do Zarządzenia Wójta Gminy Bliżyn Nr 9/07 
z dnia 8.03.2007r.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0</xdr:rowOff>
    </xdr:from>
    <xdr:to>
      <xdr:col>9</xdr:col>
      <xdr:colOff>561975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372100" y="0"/>
          <a:ext cx="30861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5 
do Zarządzenia Wójta Gminy Bliżyn Nr 9/07 
z dnia 8.03.2007r.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38100</xdr:rowOff>
    </xdr:from>
    <xdr:to>
      <xdr:col>10</xdr:col>
      <xdr:colOff>66675</xdr:colOff>
      <xdr:row>0</xdr:row>
      <xdr:rowOff>542925</xdr:rowOff>
    </xdr:to>
    <xdr:sp>
      <xdr:nvSpPr>
        <xdr:cNvPr id="1" name="Rectangle 3"/>
        <xdr:cNvSpPr>
          <a:spLocks/>
        </xdr:cNvSpPr>
      </xdr:nvSpPr>
      <xdr:spPr>
        <a:xfrm>
          <a:off x="8724900" y="38100"/>
          <a:ext cx="34956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4 
do Zarządzenia Wójta Gminy Bliżyn Nr 9/07 
z dnia 8.03.2007r.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9525</xdr:rowOff>
    </xdr:from>
    <xdr:to>
      <xdr:col>4</xdr:col>
      <xdr:colOff>9525</xdr:colOff>
      <xdr:row>0</xdr:row>
      <xdr:rowOff>704850</xdr:rowOff>
    </xdr:to>
    <xdr:sp>
      <xdr:nvSpPr>
        <xdr:cNvPr id="1" name="Rectangle 1"/>
        <xdr:cNvSpPr>
          <a:spLocks/>
        </xdr:cNvSpPr>
      </xdr:nvSpPr>
      <xdr:spPr>
        <a:xfrm>
          <a:off x="4543425" y="9525"/>
          <a:ext cx="15525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Nr 2
do Zarządzenia Wójta 
Gminy Bliżyn Nr 9/07 
z dnia 8.03.2007r.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="75" zoomScaleNormal="75" zoomScaleSheetLayoutView="75" workbookViewId="0" topLeftCell="A40">
      <selection activeCell="F13" sqref="F13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5.375" style="0" customWidth="1"/>
    <col min="4" max="4" width="58.00390625" style="57" customWidth="1"/>
    <col min="5" max="5" width="18.125" style="0" customWidth="1"/>
  </cols>
  <sheetData>
    <row r="1" ht="48.75" customHeight="1">
      <c r="E1" s="109"/>
    </row>
    <row r="2" spans="2:5" ht="18.75">
      <c r="B2" s="107" t="s">
        <v>308</v>
      </c>
      <c r="C2" s="107"/>
      <c r="D2" s="107"/>
      <c r="E2" s="109"/>
    </row>
    <row r="4" spans="1:5" s="11" customFormat="1" ht="15" customHeight="1">
      <c r="A4" s="105" t="s">
        <v>1</v>
      </c>
      <c r="B4" s="105" t="s">
        <v>10</v>
      </c>
      <c r="C4" s="105" t="s">
        <v>3</v>
      </c>
      <c r="D4" s="108" t="s">
        <v>4</v>
      </c>
      <c r="E4" s="104" t="s">
        <v>14</v>
      </c>
    </row>
    <row r="5" spans="1:5" s="11" customFormat="1" ht="48" customHeight="1">
      <c r="A5" s="105"/>
      <c r="B5" s="105"/>
      <c r="C5" s="105"/>
      <c r="D5" s="108"/>
      <c r="E5" s="105"/>
    </row>
    <row r="6" spans="1:5" s="15" customFormat="1" ht="7.5" customHeight="1">
      <c r="A6" s="8">
        <v>1</v>
      </c>
      <c r="B6" s="8">
        <v>2</v>
      </c>
      <c r="C6" s="8">
        <v>3</v>
      </c>
      <c r="D6" s="58">
        <v>4</v>
      </c>
      <c r="E6" s="8"/>
    </row>
    <row r="7" spans="1:5" s="15" customFormat="1" ht="15.75">
      <c r="A7" s="17" t="s">
        <v>103</v>
      </c>
      <c r="B7" s="17"/>
      <c r="C7" s="17"/>
      <c r="D7" s="59" t="s">
        <v>104</v>
      </c>
      <c r="E7" s="55">
        <f>E8</f>
        <v>424042</v>
      </c>
    </row>
    <row r="8" spans="1:5" s="15" customFormat="1" ht="15.75">
      <c r="A8" s="19"/>
      <c r="B8" s="19" t="s">
        <v>105</v>
      </c>
      <c r="C8" s="19"/>
      <c r="D8" s="60" t="s">
        <v>106</v>
      </c>
      <c r="E8" s="20">
        <f>SUM(E9:E10)</f>
        <v>424042</v>
      </c>
    </row>
    <row r="9" spans="1:5" s="15" customFormat="1" ht="31.5">
      <c r="A9" s="19"/>
      <c r="B9" s="19"/>
      <c r="C9" s="19">
        <v>6290</v>
      </c>
      <c r="D9" s="60" t="s">
        <v>107</v>
      </c>
      <c r="E9" s="20">
        <v>15000</v>
      </c>
    </row>
    <row r="10" spans="1:5" s="15" customFormat="1" ht="31.5">
      <c r="A10" s="19"/>
      <c r="B10" s="19"/>
      <c r="C10" s="19" t="s">
        <v>108</v>
      </c>
      <c r="D10" s="60" t="s">
        <v>107</v>
      </c>
      <c r="E10" s="20">
        <v>409042</v>
      </c>
    </row>
    <row r="11" spans="1:5" s="15" customFormat="1" ht="15.75">
      <c r="A11" s="17" t="s">
        <v>24</v>
      </c>
      <c r="B11" s="17"/>
      <c r="C11" s="17"/>
      <c r="D11" s="59" t="s">
        <v>25</v>
      </c>
      <c r="E11" s="18">
        <f>E12</f>
        <v>1200</v>
      </c>
    </row>
    <row r="12" spans="1:5" s="15" customFormat="1" ht="15.75">
      <c r="A12" s="19"/>
      <c r="B12" s="19" t="s">
        <v>26</v>
      </c>
      <c r="C12" s="19"/>
      <c r="D12" s="60" t="s">
        <v>27</v>
      </c>
      <c r="E12" s="20">
        <f>E13</f>
        <v>1200</v>
      </c>
    </row>
    <row r="13" spans="1:5" s="15" customFormat="1" ht="47.25">
      <c r="A13" s="19"/>
      <c r="B13" s="19"/>
      <c r="C13" s="19" t="s">
        <v>28</v>
      </c>
      <c r="D13" s="60" t="s">
        <v>273</v>
      </c>
      <c r="E13" s="20">
        <v>1200</v>
      </c>
    </row>
    <row r="14" spans="1:5" s="15" customFormat="1" ht="31.5">
      <c r="A14" s="22">
        <v>400</v>
      </c>
      <c r="B14" s="22"/>
      <c r="C14" s="23"/>
      <c r="D14" s="61" t="s">
        <v>29</v>
      </c>
      <c r="E14" s="18">
        <f>E15</f>
        <v>201500</v>
      </c>
    </row>
    <row r="15" spans="1:5" s="15" customFormat="1" ht="15.75">
      <c r="A15" s="24"/>
      <c r="B15" s="24">
        <v>40002</v>
      </c>
      <c r="C15" s="24"/>
      <c r="D15" s="62" t="s">
        <v>134</v>
      </c>
      <c r="E15" s="21">
        <f>SUM(E16:E17)</f>
        <v>201500</v>
      </c>
    </row>
    <row r="16" spans="1:5" s="15" customFormat="1" ht="18.75" customHeight="1">
      <c r="A16" s="25"/>
      <c r="B16" s="25"/>
      <c r="C16" s="24" t="s">
        <v>30</v>
      </c>
      <c r="D16" s="60" t="s">
        <v>31</v>
      </c>
      <c r="E16" s="20">
        <v>200000</v>
      </c>
    </row>
    <row r="17" spans="1:5" s="15" customFormat="1" ht="18.75" customHeight="1">
      <c r="A17" s="25"/>
      <c r="B17" s="25"/>
      <c r="C17" s="24" t="s">
        <v>32</v>
      </c>
      <c r="D17" s="49" t="s">
        <v>33</v>
      </c>
      <c r="E17" s="20">
        <v>1500</v>
      </c>
    </row>
    <row r="18" spans="1:5" s="15" customFormat="1" ht="15.75">
      <c r="A18" s="28">
        <v>600</v>
      </c>
      <c r="B18" s="28"/>
      <c r="C18" s="28"/>
      <c r="D18" s="61" t="s">
        <v>99</v>
      </c>
      <c r="E18" s="55">
        <f>E19+E21</f>
        <v>50200</v>
      </c>
    </row>
    <row r="19" spans="1:5" s="15" customFormat="1" ht="15.75">
      <c r="A19" s="27"/>
      <c r="B19" s="27">
        <v>60014</v>
      </c>
      <c r="C19" s="27"/>
      <c r="D19" s="62" t="s">
        <v>100</v>
      </c>
      <c r="E19" s="20">
        <f>E20</f>
        <v>50000</v>
      </c>
    </row>
    <row r="20" spans="1:5" s="15" customFormat="1" ht="47.25">
      <c r="A20" s="27"/>
      <c r="B20" s="27"/>
      <c r="C20" s="27">
        <v>2320</v>
      </c>
      <c r="D20" s="62" t="s">
        <v>101</v>
      </c>
      <c r="E20" s="20">
        <v>50000</v>
      </c>
    </row>
    <row r="21" spans="1:5" s="15" customFormat="1" ht="15.75">
      <c r="A21" s="29"/>
      <c r="B21" s="27">
        <v>60016</v>
      </c>
      <c r="C21" s="29"/>
      <c r="D21" s="62" t="s">
        <v>149</v>
      </c>
      <c r="E21" s="20">
        <f>SUM(E22:E22)</f>
        <v>200</v>
      </c>
    </row>
    <row r="22" spans="1:5" s="15" customFormat="1" ht="31.5">
      <c r="A22" s="27"/>
      <c r="B22" s="27"/>
      <c r="C22" s="24" t="s">
        <v>207</v>
      </c>
      <c r="D22" s="62" t="s">
        <v>212</v>
      </c>
      <c r="E22" s="20">
        <v>200</v>
      </c>
    </row>
    <row r="23" spans="1:5" s="15" customFormat="1" ht="15.75">
      <c r="A23" s="22">
        <v>700</v>
      </c>
      <c r="B23" s="23"/>
      <c r="C23" s="22"/>
      <c r="D23" s="59" t="s">
        <v>34</v>
      </c>
      <c r="E23" s="18">
        <f>E24+E27</f>
        <v>29650</v>
      </c>
    </row>
    <row r="24" spans="1:5" s="15" customFormat="1" ht="15.75">
      <c r="A24" s="25"/>
      <c r="B24" s="24">
        <v>70004</v>
      </c>
      <c r="C24" s="25"/>
      <c r="D24" s="62" t="s">
        <v>35</v>
      </c>
      <c r="E24" s="21">
        <f>SUM(E25:E26)</f>
        <v>18500</v>
      </c>
    </row>
    <row r="25" spans="1:5" s="15" customFormat="1" ht="19.5" customHeight="1">
      <c r="A25" s="25"/>
      <c r="B25" s="25"/>
      <c r="C25" s="24" t="s">
        <v>30</v>
      </c>
      <c r="D25" s="62" t="s">
        <v>36</v>
      </c>
      <c r="E25" s="20">
        <v>18000</v>
      </c>
    </row>
    <row r="26" spans="1:5" s="15" customFormat="1" ht="18.75" customHeight="1">
      <c r="A26" s="25"/>
      <c r="B26" s="25"/>
      <c r="C26" s="24" t="s">
        <v>32</v>
      </c>
      <c r="D26" s="62" t="s">
        <v>33</v>
      </c>
      <c r="E26" s="20">
        <v>500</v>
      </c>
    </row>
    <row r="27" spans="1:5" s="15" customFormat="1" ht="15.75">
      <c r="A27" s="25"/>
      <c r="B27" s="24">
        <v>70005</v>
      </c>
      <c r="C27" s="25"/>
      <c r="D27" s="62" t="s">
        <v>37</v>
      </c>
      <c r="E27" s="21">
        <f>SUM(E28:E29)</f>
        <v>11150</v>
      </c>
    </row>
    <row r="28" spans="1:5" s="15" customFormat="1" ht="31.5">
      <c r="A28" s="24"/>
      <c r="B28" s="24"/>
      <c r="C28" s="24" t="s">
        <v>38</v>
      </c>
      <c r="D28" s="62" t="s">
        <v>39</v>
      </c>
      <c r="E28" s="20">
        <v>1850</v>
      </c>
    </row>
    <row r="29" spans="1:5" s="15" customFormat="1" ht="63">
      <c r="A29" s="24"/>
      <c r="B29" s="24"/>
      <c r="C29" s="24" t="s">
        <v>28</v>
      </c>
      <c r="D29" s="62" t="s">
        <v>40</v>
      </c>
      <c r="E29" s="20">
        <v>9300</v>
      </c>
    </row>
    <row r="30" spans="1:5" s="15" customFormat="1" ht="15.75">
      <c r="A30" s="22">
        <v>750</v>
      </c>
      <c r="B30" s="22"/>
      <c r="C30" s="22"/>
      <c r="D30" s="61" t="s">
        <v>41</v>
      </c>
      <c r="E30" s="18">
        <f>E31+E34</f>
        <v>62129</v>
      </c>
    </row>
    <row r="31" spans="1:5" s="15" customFormat="1" ht="15.75">
      <c r="A31" s="24"/>
      <c r="B31" s="24">
        <v>75011</v>
      </c>
      <c r="C31" s="24"/>
      <c r="D31" s="62" t="s">
        <v>42</v>
      </c>
      <c r="E31" s="21">
        <f>SUM(E32:E33)</f>
        <v>57270</v>
      </c>
    </row>
    <row r="32" spans="1:5" s="15" customFormat="1" ht="47.25">
      <c r="A32" s="24"/>
      <c r="B32" s="24"/>
      <c r="C32" s="27">
        <v>2010</v>
      </c>
      <c r="D32" s="62" t="s">
        <v>91</v>
      </c>
      <c r="E32" s="44">
        <v>55670</v>
      </c>
    </row>
    <row r="33" spans="1:5" s="15" customFormat="1" ht="32.25" customHeight="1">
      <c r="A33" s="25"/>
      <c r="B33" s="25"/>
      <c r="C33" s="24">
        <v>2360</v>
      </c>
      <c r="D33" s="62" t="s">
        <v>43</v>
      </c>
      <c r="E33" s="44">
        <v>1600</v>
      </c>
    </row>
    <row r="34" spans="1:5" s="15" customFormat="1" ht="15.75">
      <c r="A34" s="25"/>
      <c r="B34" s="24">
        <v>75023</v>
      </c>
      <c r="C34" s="24"/>
      <c r="D34" s="62" t="s">
        <v>44</v>
      </c>
      <c r="E34" s="21">
        <f>SUM(E35:E37)</f>
        <v>4859</v>
      </c>
    </row>
    <row r="35" spans="1:5" s="15" customFormat="1" ht="21" customHeight="1">
      <c r="A35" s="25"/>
      <c r="B35" s="24"/>
      <c r="C35" s="24" t="s">
        <v>30</v>
      </c>
      <c r="D35" s="62" t="s">
        <v>36</v>
      </c>
      <c r="E35" s="20">
        <v>2100</v>
      </c>
    </row>
    <row r="36" spans="1:5" s="15" customFormat="1" ht="20.25" customHeight="1">
      <c r="A36" s="24"/>
      <c r="B36" s="24"/>
      <c r="C36" s="24" t="s">
        <v>208</v>
      </c>
      <c r="D36" s="62" t="s">
        <v>209</v>
      </c>
      <c r="E36" s="20">
        <v>500</v>
      </c>
    </row>
    <row r="37" spans="1:5" s="15" customFormat="1" ht="20.25" customHeight="1">
      <c r="A37" s="24"/>
      <c r="B37" s="24"/>
      <c r="C37" s="24" t="s">
        <v>45</v>
      </c>
      <c r="D37" s="62" t="s">
        <v>46</v>
      </c>
      <c r="E37" s="20">
        <v>2259</v>
      </c>
    </row>
    <row r="38" spans="1:5" s="15" customFormat="1" ht="31.5">
      <c r="A38" s="22">
        <v>751</v>
      </c>
      <c r="B38" s="22"/>
      <c r="C38" s="22"/>
      <c r="D38" s="61" t="s">
        <v>92</v>
      </c>
      <c r="E38" s="18">
        <f>E39</f>
        <v>1435</v>
      </c>
    </row>
    <row r="39" spans="1:5" s="15" customFormat="1" ht="31.5">
      <c r="A39" s="24"/>
      <c r="B39" s="24">
        <v>75101</v>
      </c>
      <c r="C39" s="24"/>
      <c r="D39" s="62" t="s">
        <v>93</v>
      </c>
      <c r="E39" s="21">
        <f>E40</f>
        <v>1435</v>
      </c>
    </row>
    <row r="40" spans="1:5" s="15" customFormat="1" ht="47.25">
      <c r="A40" s="24"/>
      <c r="B40" s="24"/>
      <c r="C40" s="24">
        <v>2010</v>
      </c>
      <c r="D40" s="62" t="s">
        <v>94</v>
      </c>
      <c r="E40" s="20">
        <v>1435</v>
      </c>
    </row>
    <row r="41" spans="1:5" s="15" customFormat="1" ht="15.75">
      <c r="A41" s="22" t="s">
        <v>210</v>
      </c>
      <c r="B41" s="22"/>
      <c r="C41" s="22"/>
      <c r="D41" s="61" t="s">
        <v>213</v>
      </c>
      <c r="E41" s="18">
        <f>E42</f>
        <v>1000</v>
      </c>
    </row>
    <row r="42" spans="1:5" s="15" customFormat="1" ht="15.75">
      <c r="A42" s="24"/>
      <c r="B42" s="24" t="s">
        <v>211</v>
      </c>
      <c r="C42" s="24"/>
      <c r="D42" s="62" t="s">
        <v>214</v>
      </c>
      <c r="E42" s="21">
        <f>E43</f>
        <v>1000</v>
      </c>
    </row>
    <row r="43" spans="1:5" s="15" customFormat="1" ht="19.5" customHeight="1">
      <c r="A43" s="24"/>
      <c r="B43" s="24"/>
      <c r="C43" s="24" t="s">
        <v>45</v>
      </c>
      <c r="D43" s="62" t="s">
        <v>46</v>
      </c>
      <c r="E43" s="20">
        <v>1000</v>
      </c>
    </row>
    <row r="44" spans="1:5" s="15" customFormat="1" ht="31.5">
      <c r="A44" s="22">
        <v>756</v>
      </c>
      <c r="B44" s="22"/>
      <c r="C44" s="22"/>
      <c r="D44" s="61" t="s">
        <v>47</v>
      </c>
      <c r="E44" s="18">
        <f>E45+E48+E53+E64+E69</f>
        <v>2878383</v>
      </c>
    </row>
    <row r="45" spans="1:5" s="15" customFormat="1" ht="15.75">
      <c r="A45" s="24"/>
      <c r="B45" s="24">
        <v>75601</v>
      </c>
      <c r="C45" s="24"/>
      <c r="D45" s="62" t="s">
        <v>48</v>
      </c>
      <c r="E45" s="21">
        <f>SUM(E46:E47)</f>
        <v>6600</v>
      </c>
    </row>
    <row r="46" spans="1:5" s="15" customFormat="1" ht="31.5">
      <c r="A46" s="24"/>
      <c r="B46" s="24"/>
      <c r="C46" s="24" t="s">
        <v>49</v>
      </c>
      <c r="D46" s="62" t="s">
        <v>50</v>
      </c>
      <c r="E46" s="44">
        <v>6500</v>
      </c>
    </row>
    <row r="47" spans="1:5" s="15" customFormat="1" ht="15.75" customHeight="1">
      <c r="A47" s="24"/>
      <c r="B47" s="24"/>
      <c r="C47" s="24" t="s">
        <v>51</v>
      </c>
      <c r="D47" s="62" t="s">
        <v>52</v>
      </c>
      <c r="E47" s="44">
        <v>100</v>
      </c>
    </row>
    <row r="48" spans="1:5" s="15" customFormat="1" ht="47.25">
      <c r="A48" s="24"/>
      <c r="B48" s="24">
        <v>75615</v>
      </c>
      <c r="C48" s="24"/>
      <c r="D48" s="62" t="s">
        <v>53</v>
      </c>
      <c r="E48" s="21">
        <f>SUM(E49:E52)</f>
        <v>639500</v>
      </c>
    </row>
    <row r="49" spans="1:5" s="15" customFormat="1" ht="18.75" customHeight="1">
      <c r="A49" s="24"/>
      <c r="B49" s="24"/>
      <c r="C49" s="24" t="s">
        <v>54</v>
      </c>
      <c r="D49" s="62" t="s">
        <v>55</v>
      </c>
      <c r="E49" s="20">
        <v>520000</v>
      </c>
    </row>
    <row r="50" spans="1:5" s="15" customFormat="1" ht="18.75" customHeight="1">
      <c r="A50" s="24"/>
      <c r="B50" s="24"/>
      <c r="C50" s="24" t="s">
        <v>56</v>
      </c>
      <c r="D50" s="62" t="s">
        <v>57</v>
      </c>
      <c r="E50" s="20">
        <v>2500</v>
      </c>
    </row>
    <row r="51" spans="1:5" s="15" customFormat="1" ht="19.5" customHeight="1">
      <c r="A51" s="24"/>
      <c r="B51" s="24"/>
      <c r="C51" s="24" t="s">
        <v>58</v>
      </c>
      <c r="D51" s="62" t="s">
        <v>59</v>
      </c>
      <c r="E51" s="20">
        <v>115000</v>
      </c>
    </row>
    <row r="52" spans="1:5" s="15" customFormat="1" ht="15.75" customHeight="1">
      <c r="A52" s="24"/>
      <c r="B52" s="24"/>
      <c r="C52" s="24" t="s">
        <v>51</v>
      </c>
      <c r="D52" s="62" t="s">
        <v>52</v>
      </c>
      <c r="E52" s="20">
        <v>2000</v>
      </c>
    </row>
    <row r="53" spans="1:5" s="15" customFormat="1" ht="47.25">
      <c r="A53" s="24"/>
      <c r="B53" s="24">
        <v>75616</v>
      </c>
      <c r="C53" s="24"/>
      <c r="D53" s="62" t="s">
        <v>60</v>
      </c>
      <c r="E53" s="26">
        <f>SUM(E54:E63)</f>
        <v>497200</v>
      </c>
    </row>
    <row r="54" spans="1:5" s="15" customFormat="1" ht="18.75" customHeight="1">
      <c r="A54" s="24"/>
      <c r="B54" s="24"/>
      <c r="C54" s="24" t="s">
        <v>54</v>
      </c>
      <c r="D54" s="62" t="s">
        <v>55</v>
      </c>
      <c r="E54" s="20">
        <v>340000</v>
      </c>
    </row>
    <row r="55" spans="1:5" s="15" customFormat="1" ht="19.5" customHeight="1">
      <c r="A55" s="24"/>
      <c r="B55" s="24"/>
      <c r="C55" s="24" t="s">
        <v>56</v>
      </c>
      <c r="D55" s="62" t="s">
        <v>57</v>
      </c>
      <c r="E55" s="20">
        <v>26000</v>
      </c>
    </row>
    <row r="56" spans="1:5" s="15" customFormat="1" ht="18.75" customHeight="1">
      <c r="A56" s="24"/>
      <c r="B56" s="24"/>
      <c r="C56" s="24" t="s">
        <v>58</v>
      </c>
      <c r="D56" s="62" t="s">
        <v>59</v>
      </c>
      <c r="E56" s="20">
        <v>27000</v>
      </c>
    </row>
    <row r="57" spans="1:5" s="15" customFormat="1" ht="18.75" customHeight="1">
      <c r="A57" s="24"/>
      <c r="B57" s="24"/>
      <c r="C57" s="24" t="s">
        <v>61</v>
      </c>
      <c r="D57" s="62" t="s">
        <v>62</v>
      </c>
      <c r="E57" s="20">
        <v>25000</v>
      </c>
    </row>
    <row r="58" spans="1:5" s="15" customFormat="1" ht="16.5" customHeight="1">
      <c r="A58" s="24"/>
      <c r="B58" s="24"/>
      <c r="C58" s="24" t="s">
        <v>63</v>
      </c>
      <c r="D58" s="62" t="s">
        <v>64</v>
      </c>
      <c r="E58" s="20">
        <v>7000</v>
      </c>
    </row>
    <row r="59" spans="1:5" s="15" customFormat="1" ht="16.5" customHeight="1">
      <c r="A59" s="24"/>
      <c r="B59" s="24"/>
      <c r="C59" s="24" t="s">
        <v>274</v>
      </c>
      <c r="D59" s="62" t="s">
        <v>275</v>
      </c>
      <c r="E59" s="20">
        <v>500</v>
      </c>
    </row>
    <row r="60" spans="1:5" s="15" customFormat="1" ht="17.25" customHeight="1">
      <c r="A60" s="24"/>
      <c r="B60" s="24"/>
      <c r="C60" s="24" t="s">
        <v>65</v>
      </c>
      <c r="D60" s="62" t="s">
        <v>66</v>
      </c>
      <c r="E60" s="20">
        <v>1300</v>
      </c>
    </row>
    <row r="61" spans="1:5" s="15" customFormat="1" ht="18.75" customHeight="1">
      <c r="A61" s="24"/>
      <c r="B61" s="24"/>
      <c r="C61" s="24" t="s">
        <v>67</v>
      </c>
      <c r="D61" s="62" t="s">
        <v>68</v>
      </c>
      <c r="E61" s="20">
        <v>400</v>
      </c>
    </row>
    <row r="62" spans="1:5" s="15" customFormat="1" ht="17.25" customHeight="1">
      <c r="A62" s="24"/>
      <c r="B62" s="24"/>
      <c r="C62" s="24" t="s">
        <v>69</v>
      </c>
      <c r="D62" s="62" t="s">
        <v>70</v>
      </c>
      <c r="E62" s="20">
        <v>50000</v>
      </c>
    </row>
    <row r="63" spans="1:5" s="15" customFormat="1" ht="19.5" customHeight="1">
      <c r="A63" s="24"/>
      <c r="B63" s="24"/>
      <c r="C63" s="24" t="s">
        <v>51</v>
      </c>
      <c r="D63" s="62" t="s">
        <v>52</v>
      </c>
      <c r="E63" s="20">
        <v>20000</v>
      </c>
    </row>
    <row r="64" spans="1:5" s="15" customFormat="1" ht="31.5">
      <c r="A64" s="24"/>
      <c r="B64" s="24">
        <v>75618</v>
      </c>
      <c r="C64" s="24"/>
      <c r="D64" s="62" t="s">
        <v>71</v>
      </c>
      <c r="E64" s="21">
        <f>SUM(E65:E68)</f>
        <v>81325</v>
      </c>
    </row>
    <row r="65" spans="1:5" s="15" customFormat="1" ht="20.25" customHeight="1">
      <c r="A65" s="24"/>
      <c r="B65" s="24"/>
      <c r="C65" s="24" t="s">
        <v>72</v>
      </c>
      <c r="D65" s="62" t="s">
        <v>73</v>
      </c>
      <c r="E65" s="20">
        <v>18000</v>
      </c>
    </row>
    <row r="66" spans="1:5" s="15" customFormat="1" ht="20.25" customHeight="1">
      <c r="A66" s="24"/>
      <c r="B66" s="24"/>
      <c r="C66" s="24" t="s">
        <v>74</v>
      </c>
      <c r="D66" s="62" t="s">
        <v>75</v>
      </c>
      <c r="E66" s="43">
        <v>57225</v>
      </c>
    </row>
    <row r="67" spans="1:5" s="15" customFormat="1" ht="33.75" customHeight="1">
      <c r="A67" s="24"/>
      <c r="B67" s="24"/>
      <c r="C67" s="24" t="s">
        <v>207</v>
      </c>
      <c r="D67" s="62" t="s">
        <v>212</v>
      </c>
      <c r="E67" s="43">
        <v>6000</v>
      </c>
    </row>
    <row r="68" spans="1:5" s="15" customFormat="1" ht="18.75" customHeight="1">
      <c r="A68" s="24"/>
      <c r="B68" s="24"/>
      <c r="C68" s="24" t="s">
        <v>51</v>
      </c>
      <c r="D68" s="62" t="s">
        <v>52</v>
      </c>
      <c r="E68" s="43">
        <v>100</v>
      </c>
    </row>
    <row r="69" spans="1:5" s="15" customFormat="1" ht="31.5">
      <c r="A69" s="24"/>
      <c r="B69" s="24">
        <v>75621</v>
      </c>
      <c r="C69" s="24"/>
      <c r="D69" s="62" t="s">
        <v>76</v>
      </c>
      <c r="E69" s="20">
        <f>SUM(E70:E71)</f>
        <v>1653758</v>
      </c>
    </row>
    <row r="70" spans="1:5" s="15" customFormat="1" ht="16.5" customHeight="1">
      <c r="A70" s="24"/>
      <c r="B70" s="24"/>
      <c r="C70" s="24" t="s">
        <v>77</v>
      </c>
      <c r="D70" s="62" t="s">
        <v>78</v>
      </c>
      <c r="E70" s="20">
        <v>1650758</v>
      </c>
    </row>
    <row r="71" spans="1:5" s="15" customFormat="1" ht="19.5" customHeight="1">
      <c r="A71" s="24"/>
      <c r="B71" s="24"/>
      <c r="C71" s="24" t="s">
        <v>79</v>
      </c>
      <c r="D71" s="62" t="s">
        <v>80</v>
      </c>
      <c r="E71" s="20">
        <v>3000</v>
      </c>
    </row>
    <row r="72" spans="1:5" s="15" customFormat="1" ht="15.75">
      <c r="A72" s="22">
        <v>758</v>
      </c>
      <c r="B72" s="22"/>
      <c r="C72" s="22"/>
      <c r="D72" s="61" t="s">
        <v>81</v>
      </c>
      <c r="E72" s="18">
        <f>E73+E75+E77+E79</f>
        <v>8076371</v>
      </c>
    </row>
    <row r="73" spans="1:5" s="15" customFormat="1" ht="15.75">
      <c r="A73" s="22"/>
      <c r="B73" s="27">
        <v>75801</v>
      </c>
      <c r="C73" s="27"/>
      <c r="D73" s="62" t="s">
        <v>276</v>
      </c>
      <c r="E73" s="21">
        <f>E74</f>
        <v>4060868</v>
      </c>
    </row>
    <row r="74" spans="1:5" s="15" customFormat="1" ht="15.75">
      <c r="A74" s="22"/>
      <c r="B74" s="27"/>
      <c r="C74" s="27">
        <v>2920</v>
      </c>
      <c r="D74" s="62" t="s">
        <v>88</v>
      </c>
      <c r="E74" s="21">
        <v>4060868</v>
      </c>
    </row>
    <row r="75" spans="1:5" s="15" customFormat="1" ht="15.75">
      <c r="A75" s="22"/>
      <c r="B75" s="27">
        <v>75807</v>
      </c>
      <c r="C75" s="27"/>
      <c r="D75" s="62" t="s">
        <v>89</v>
      </c>
      <c r="E75" s="21">
        <f>E76</f>
        <v>3709157</v>
      </c>
    </row>
    <row r="76" spans="1:5" s="15" customFormat="1" ht="15.75">
      <c r="A76" s="22"/>
      <c r="B76" s="27"/>
      <c r="C76" s="27">
        <v>2920</v>
      </c>
      <c r="D76" s="62" t="s">
        <v>88</v>
      </c>
      <c r="E76" s="21">
        <v>3709157</v>
      </c>
    </row>
    <row r="77" spans="1:5" s="15" customFormat="1" ht="15.75">
      <c r="A77" s="24"/>
      <c r="B77" s="24">
        <v>75814</v>
      </c>
      <c r="C77" s="24"/>
      <c r="D77" s="62" t="s">
        <v>82</v>
      </c>
      <c r="E77" s="21">
        <f>E78</f>
        <v>20000</v>
      </c>
    </row>
    <row r="78" spans="1:5" s="15" customFormat="1" ht="15.75" customHeight="1">
      <c r="A78" s="24"/>
      <c r="B78" s="24"/>
      <c r="C78" s="24" t="s">
        <v>32</v>
      </c>
      <c r="D78" s="62" t="s">
        <v>33</v>
      </c>
      <c r="E78" s="21">
        <v>20000</v>
      </c>
    </row>
    <row r="79" spans="1:5" s="15" customFormat="1" ht="15.75">
      <c r="A79" s="24"/>
      <c r="B79" s="27">
        <v>75831</v>
      </c>
      <c r="C79" s="27"/>
      <c r="D79" s="62" t="s">
        <v>90</v>
      </c>
      <c r="E79" s="21">
        <f>E80</f>
        <v>286346</v>
      </c>
    </row>
    <row r="80" spans="1:5" s="15" customFormat="1" ht="15.75">
      <c r="A80" s="24"/>
      <c r="B80" s="27"/>
      <c r="C80" s="27">
        <v>2920</v>
      </c>
      <c r="D80" s="62" t="s">
        <v>88</v>
      </c>
      <c r="E80" s="20">
        <v>286346</v>
      </c>
    </row>
    <row r="81" spans="1:5" s="15" customFormat="1" ht="15.75">
      <c r="A81" s="22">
        <v>801</v>
      </c>
      <c r="B81" s="22"/>
      <c r="C81" s="22"/>
      <c r="D81" s="61" t="s">
        <v>83</v>
      </c>
      <c r="E81" s="18">
        <f>E82+E84+E86</f>
        <v>20703</v>
      </c>
    </row>
    <row r="82" spans="1:5" s="15" customFormat="1" ht="15.75">
      <c r="A82" s="24"/>
      <c r="B82" s="24">
        <v>80101</v>
      </c>
      <c r="C82" s="24"/>
      <c r="D82" s="62" t="s">
        <v>84</v>
      </c>
      <c r="E82" s="21">
        <f>SUM(E83:E83)</f>
        <v>7700</v>
      </c>
    </row>
    <row r="83" spans="1:5" s="15" customFormat="1" ht="18.75" customHeight="1">
      <c r="A83" s="24"/>
      <c r="B83" s="24"/>
      <c r="C83" s="24" t="s">
        <v>32</v>
      </c>
      <c r="D83" s="62" t="s">
        <v>33</v>
      </c>
      <c r="E83" s="21">
        <v>7700</v>
      </c>
    </row>
    <row r="84" spans="1:5" s="15" customFormat="1" ht="15.75">
      <c r="A84" s="24"/>
      <c r="B84" s="24">
        <v>80110</v>
      </c>
      <c r="C84" s="24"/>
      <c r="D84" s="62" t="s">
        <v>85</v>
      </c>
      <c r="E84" s="21">
        <f>SUM(E85:E85)</f>
        <v>3500</v>
      </c>
    </row>
    <row r="85" spans="1:5" s="15" customFormat="1" ht="18" customHeight="1">
      <c r="A85" s="24"/>
      <c r="B85" s="24"/>
      <c r="C85" s="24" t="s">
        <v>32</v>
      </c>
      <c r="D85" s="62" t="s">
        <v>33</v>
      </c>
      <c r="E85" s="21">
        <v>3500</v>
      </c>
    </row>
    <row r="86" spans="1:5" s="15" customFormat="1" ht="15.75">
      <c r="A86" s="24"/>
      <c r="B86" s="27">
        <v>80120</v>
      </c>
      <c r="C86" s="27"/>
      <c r="D86" s="62" t="s">
        <v>102</v>
      </c>
      <c r="E86" s="21">
        <f>E87</f>
        <v>9503</v>
      </c>
    </row>
    <row r="87" spans="1:5" s="15" customFormat="1" ht="47.25">
      <c r="A87" s="24"/>
      <c r="B87" s="27"/>
      <c r="C87" s="27">
        <v>2320</v>
      </c>
      <c r="D87" s="62" t="s">
        <v>101</v>
      </c>
      <c r="E87" s="21">
        <v>9503</v>
      </c>
    </row>
    <row r="88" spans="1:5" s="15" customFormat="1" ht="15.75">
      <c r="A88" s="22">
        <v>852</v>
      </c>
      <c r="B88" s="22"/>
      <c r="C88" s="22"/>
      <c r="D88" s="61" t="s">
        <v>86</v>
      </c>
      <c r="E88" s="18">
        <f>E89+E91+E93+E96+E100</f>
        <v>4383877</v>
      </c>
    </row>
    <row r="89" spans="1:5" s="15" customFormat="1" ht="31.5">
      <c r="A89" s="22"/>
      <c r="B89" s="27">
        <v>85212</v>
      </c>
      <c r="C89" s="27"/>
      <c r="D89" s="62" t="s">
        <v>95</v>
      </c>
      <c r="E89" s="21">
        <f>SUM(E90:E90)</f>
        <v>3814808</v>
      </c>
    </row>
    <row r="90" spans="1:5" s="15" customFormat="1" ht="47.25">
      <c r="A90" s="22"/>
      <c r="B90" s="27"/>
      <c r="C90" s="27">
        <v>2010</v>
      </c>
      <c r="D90" s="62" t="s">
        <v>91</v>
      </c>
      <c r="E90" s="21">
        <v>3814808</v>
      </c>
    </row>
    <row r="91" spans="1:5" s="15" customFormat="1" ht="31.5">
      <c r="A91" s="22"/>
      <c r="B91" s="27">
        <v>85213</v>
      </c>
      <c r="C91" s="27"/>
      <c r="D91" s="62" t="s">
        <v>96</v>
      </c>
      <c r="E91" s="21">
        <f>E92</f>
        <v>33840</v>
      </c>
    </row>
    <row r="92" spans="1:5" s="15" customFormat="1" ht="47.25">
      <c r="A92" s="22"/>
      <c r="B92" s="27"/>
      <c r="C92" s="27">
        <v>2010</v>
      </c>
      <c r="D92" s="62" t="s">
        <v>91</v>
      </c>
      <c r="E92" s="21">
        <v>33840</v>
      </c>
    </row>
    <row r="93" spans="1:5" s="15" customFormat="1" ht="31.5">
      <c r="A93" s="22"/>
      <c r="B93" s="27">
        <v>85214</v>
      </c>
      <c r="C93" s="27"/>
      <c r="D93" s="62" t="s">
        <v>97</v>
      </c>
      <c r="E93" s="21">
        <f>SUM(E94:E95)</f>
        <v>323151</v>
      </c>
    </row>
    <row r="94" spans="1:5" s="15" customFormat="1" ht="47.25">
      <c r="A94" s="22"/>
      <c r="B94" s="27"/>
      <c r="C94" s="27">
        <v>2010</v>
      </c>
      <c r="D94" s="62" t="s">
        <v>91</v>
      </c>
      <c r="E94" s="21">
        <v>245016</v>
      </c>
    </row>
    <row r="95" spans="1:5" s="15" customFormat="1" ht="31.5">
      <c r="A95" s="22"/>
      <c r="B95" s="27"/>
      <c r="C95" s="27">
        <v>2030</v>
      </c>
      <c r="D95" s="62" t="s">
        <v>98</v>
      </c>
      <c r="E95" s="21">
        <v>78135</v>
      </c>
    </row>
    <row r="96" spans="1:5" s="15" customFormat="1" ht="15.75">
      <c r="A96" s="24"/>
      <c r="B96" s="24">
        <v>85219</v>
      </c>
      <c r="C96" s="24"/>
      <c r="D96" s="62" t="s">
        <v>87</v>
      </c>
      <c r="E96" s="21">
        <f>SUM(E97:E99)</f>
        <v>167900</v>
      </c>
    </row>
    <row r="97" spans="1:5" s="15" customFormat="1" ht="18" customHeight="1">
      <c r="A97" s="24"/>
      <c r="B97" s="24"/>
      <c r="C97" s="24" t="s">
        <v>30</v>
      </c>
      <c r="D97" s="62" t="s">
        <v>36</v>
      </c>
      <c r="E97" s="21">
        <v>10080</v>
      </c>
    </row>
    <row r="98" spans="1:5" s="15" customFormat="1" ht="20.25" customHeight="1">
      <c r="A98" s="24"/>
      <c r="B98" s="24"/>
      <c r="C98" s="24" t="s">
        <v>32</v>
      </c>
      <c r="D98" s="62" t="s">
        <v>33</v>
      </c>
      <c r="E98" s="21">
        <v>7200</v>
      </c>
    </row>
    <row r="99" spans="1:5" s="15" customFormat="1" ht="31.5">
      <c r="A99" s="8"/>
      <c r="B99" s="8"/>
      <c r="C99" s="27">
        <v>2030</v>
      </c>
      <c r="D99" s="62" t="s">
        <v>98</v>
      </c>
      <c r="E99" s="20">
        <v>150620</v>
      </c>
    </row>
    <row r="100" spans="1:5" s="15" customFormat="1" ht="15.75">
      <c r="A100" s="64"/>
      <c r="B100" s="65">
        <v>85295</v>
      </c>
      <c r="C100" s="27"/>
      <c r="D100" s="62" t="s">
        <v>109</v>
      </c>
      <c r="E100" s="66">
        <f>E101</f>
        <v>44178</v>
      </c>
    </row>
    <row r="101" spans="1:5" s="15" customFormat="1" ht="31.5">
      <c r="A101" s="8"/>
      <c r="B101" s="8"/>
      <c r="C101" s="27">
        <v>2030</v>
      </c>
      <c r="D101" s="62" t="s">
        <v>98</v>
      </c>
      <c r="E101" s="20">
        <v>44178</v>
      </c>
    </row>
    <row r="102" spans="1:5" s="16" customFormat="1" ht="19.5" customHeight="1">
      <c r="A102" s="106" t="s">
        <v>21</v>
      </c>
      <c r="B102" s="106"/>
      <c r="C102" s="106"/>
      <c r="D102" s="106"/>
      <c r="E102" s="18">
        <f>E88+E81+E72+E44+E41+E38+E30+E23+E18+E14+E11+E7</f>
        <v>16130490</v>
      </c>
    </row>
    <row r="103" spans="2:4" ht="12.75">
      <c r="B103" s="1"/>
      <c r="C103" s="1"/>
      <c r="D103" s="63"/>
    </row>
    <row r="104" spans="2:4" ht="12.75">
      <c r="B104" s="1"/>
      <c r="C104" s="1"/>
      <c r="D104" s="63"/>
    </row>
    <row r="105" spans="2:4" ht="12.75">
      <c r="B105" s="4"/>
      <c r="C105" s="1"/>
      <c r="D105" s="63"/>
    </row>
    <row r="106" spans="2:4" ht="12.75">
      <c r="B106" s="1"/>
      <c r="C106" s="1"/>
      <c r="D106" s="63"/>
    </row>
    <row r="107" spans="2:4" ht="12.75">
      <c r="B107" s="1"/>
      <c r="C107" s="1"/>
      <c r="D107" s="63"/>
    </row>
    <row r="108" spans="2:4" ht="12.75">
      <c r="B108" s="1"/>
      <c r="C108" s="1"/>
      <c r="D108" s="63"/>
    </row>
    <row r="109" spans="2:4" ht="12.75">
      <c r="B109" s="1"/>
      <c r="C109" s="1"/>
      <c r="D109" s="63"/>
    </row>
    <row r="110" spans="2:4" ht="12.75">
      <c r="B110" s="1"/>
      <c r="C110" s="1"/>
      <c r="D110" s="63"/>
    </row>
    <row r="111" spans="2:4" ht="12.75">
      <c r="B111" s="1"/>
      <c r="C111" s="1"/>
      <c r="D111" s="63"/>
    </row>
    <row r="112" spans="2:4" ht="12.75">
      <c r="B112" s="1"/>
      <c r="C112" s="1"/>
      <c r="D112" s="63"/>
    </row>
    <row r="113" spans="2:4" ht="12.75">
      <c r="B113" s="1"/>
      <c r="C113" s="1"/>
      <c r="D113" s="63"/>
    </row>
    <row r="114" spans="2:4" ht="12.75">
      <c r="B114" s="1"/>
      <c r="C114" s="1"/>
      <c r="D114" s="63"/>
    </row>
    <row r="115" spans="2:4" ht="12.75">
      <c r="B115" s="1"/>
      <c r="C115" s="1"/>
      <c r="D115" s="63"/>
    </row>
    <row r="116" spans="2:4" ht="12.75">
      <c r="B116" s="1"/>
      <c r="C116" s="1"/>
      <c r="D116" s="63"/>
    </row>
    <row r="117" spans="2:4" ht="12.75">
      <c r="B117" s="1"/>
      <c r="C117" s="1"/>
      <c r="D117" s="63"/>
    </row>
    <row r="118" spans="2:4" ht="12.75">
      <c r="B118" s="1"/>
      <c r="C118" s="1"/>
      <c r="D118" s="63"/>
    </row>
    <row r="119" spans="2:4" ht="12.75">
      <c r="B119" s="1"/>
      <c r="C119" s="1"/>
      <c r="D119" s="63"/>
    </row>
    <row r="120" spans="2:4" ht="12.75">
      <c r="B120" s="1"/>
      <c r="C120" s="1"/>
      <c r="D120" s="63"/>
    </row>
    <row r="121" spans="2:4" ht="12.75">
      <c r="B121" s="1"/>
      <c r="C121" s="1"/>
      <c r="D121" s="63"/>
    </row>
    <row r="122" spans="2:4" ht="12.75">
      <c r="B122" s="1"/>
      <c r="C122" s="1"/>
      <c r="D122" s="63"/>
    </row>
    <row r="123" spans="2:4" ht="12.75">
      <c r="B123" s="1"/>
      <c r="C123" s="1"/>
      <c r="D123" s="63"/>
    </row>
    <row r="124" spans="2:4" ht="12.75">
      <c r="B124" s="1"/>
      <c r="C124" s="1"/>
      <c r="D124" s="63"/>
    </row>
    <row r="125" spans="2:4" ht="12.75">
      <c r="B125" s="1"/>
      <c r="C125" s="1"/>
      <c r="D125" s="63"/>
    </row>
    <row r="126" spans="2:4" ht="12.75">
      <c r="B126" s="1"/>
      <c r="C126" s="1"/>
      <c r="D126" s="63"/>
    </row>
    <row r="127" spans="2:4" ht="12.75">
      <c r="B127" s="1"/>
      <c r="C127" s="1"/>
      <c r="D127" s="63"/>
    </row>
    <row r="128" spans="2:4" ht="12.75">
      <c r="B128" s="1"/>
      <c r="C128" s="1"/>
      <c r="D128" s="63"/>
    </row>
    <row r="129" spans="2:4" ht="12.75">
      <c r="B129" s="1"/>
      <c r="C129" s="1"/>
      <c r="D129" s="63"/>
    </row>
    <row r="130" spans="2:4" ht="12.75">
      <c r="B130" s="1"/>
      <c r="C130" s="1"/>
      <c r="D130" s="63"/>
    </row>
    <row r="131" spans="2:4" ht="12.75">
      <c r="B131" s="1"/>
      <c r="C131" s="1"/>
      <c r="D131" s="63"/>
    </row>
    <row r="132" spans="2:4" ht="12.75">
      <c r="B132" s="1"/>
      <c r="C132" s="1"/>
      <c r="D132" s="63"/>
    </row>
    <row r="133" spans="2:4" ht="12.75">
      <c r="B133" s="1"/>
      <c r="C133" s="1"/>
      <c r="D133" s="63"/>
    </row>
    <row r="134" spans="2:4" ht="12.75">
      <c r="B134" s="1"/>
      <c r="C134" s="1"/>
      <c r="D134" s="63"/>
    </row>
    <row r="135" spans="2:4" ht="12.75">
      <c r="B135" s="1"/>
      <c r="C135" s="1"/>
      <c r="D135" s="63"/>
    </row>
    <row r="136" spans="2:4" ht="12.75">
      <c r="B136" s="1"/>
      <c r="C136" s="1"/>
      <c r="D136" s="63"/>
    </row>
  </sheetData>
  <mergeCells count="8">
    <mergeCell ref="E4:E5"/>
    <mergeCell ref="A102:D102"/>
    <mergeCell ref="B2:D2"/>
    <mergeCell ref="A4:A5"/>
    <mergeCell ref="B4:B5"/>
    <mergeCell ref="C4:C5"/>
    <mergeCell ref="D4:D5"/>
    <mergeCell ref="E1:E2"/>
  </mergeCells>
  <printOptions horizontalCentered="1"/>
  <pageMargins left="0.5511811023622047" right="0.15748031496062992" top="0.8267716535433072" bottom="0.5905511811023623" header="0.5118110236220472" footer="0.5118110236220472"/>
  <pageSetup horizontalDpi="300" verticalDpi="300" orientation="portrait" paperSize="9" scale="91" r:id="rId2"/>
  <rowBreaks count="2" manualBreakCount="2">
    <brk id="33" max="255" man="1"/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0"/>
  <sheetViews>
    <sheetView zoomScale="75" zoomScaleNormal="75" workbookViewId="0" topLeftCell="A1">
      <selection activeCell="A2" sqref="A2:E2"/>
    </sheetView>
  </sheetViews>
  <sheetFormatPr defaultColWidth="9.00390625" defaultRowHeight="12.75"/>
  <cols>
    <col min="1" max="1" width="5.625" style="1" customWidth="1"/>
    <col min="2" max="2" width="9.625" style="1" customWidth="1"/>
    <col min="3" max="3" width="9.125" style="1" customWidth="1"/>
    <col min="4" max="4" width="56.625" style="1" customWidth="1"/>
    <col min="5" max="5" width="15.125" style="1" customWidth="1"/>
  </cols>
  <sheetData>
    <row r="1" ht="43.5" customHeight="1"/>
    <row r="2" spans="1:5" ht="18">
      <c r="A2" s="110" t="s">
        <v>309</v>
      </c>
      <c r="B2" s="110"/>
      <c r="C2" s="110"/>
      <c r="D2" s="110"/>
      <c r="E2" s="110"/>
    </row>
    <row r="3" spans="1:5" ht="18">
      <c r="A3" s="2"/>
      <c r="B3" s="2"/>
      <c r="C3" s="2"/>
      <c r="D3" s="2"/>
      <c r="E3" s="2"/>
    </row>
    <row r="4" spans="1:5" ht="12.75">
      <c r="A4" s="10"/>
      <c r="B4" s="10"/>
      <c r="C4" s="10"/>
      <c r="D4" s="10"/>
      <c r="E4" s="10"/>
    </row>
    <row r="5" spans="1:5" s="12" customFormat="1" ht="18.75" customHeight="1">
      <c r="A5" s="117" t="s">
        <v>1</v>
      </c>
      <c r="B5" s="117" t="s">
        <v>2</v>
      </c>
      <c r="C5" s="114" t="s">
        <v>110</v>
      </c>
      <c r="D5" s="117" t="s">
        <v>9</v>
      </c>
      <c r="E5" s="117" t="s">
        <v>20</v>
      </c>
    </row>
    <row r="6" spans="1:5" s="12" customFormat="1" ht="20.25" customHeight="1">
      <c r="A6" s="117"/>
      <c r="B6" s="117"/>
      <c r="C6" s="115"/>
      <c r="D6" s="117"/>
      <c r="E6" s="117"/>
    </row>
    <row r="7" spans="1:5" s="12" customFormat="1" ht="12.75">
      <c r="A7" s="117"/>
      <c r="B7" s="117"/>
      <c r="C7" s="116"/>
      <c r="D7" s="117"/>
      <c r="E7" s="117"/>
    </row>
    <row r="8" spans="1:5" s="12" customFormat="1" ht="6" customHeight="1">
      <c r="A8" s="13">
        <v>1</v>
      </c>
      <c r="B8" s="13">
        <v>2</v>
      </c>
      <c r="C8" s="13">
        <v>3</v>
      </c>
      <c r="D8" s="13">
        <v>5</v>
      </c>
      <c r="E8" s="13">
        <v>5</v>
      </c>
    </row>
    <row r="9" spans="1:5" s="12" customFormat="1" ht="15.75">
      <c r="A9" s="30" t="s">
        <v>103</v>
      </c>
      <c r="B9" s="31"/>
      <c r="C9" s="31"/>
      <c r="D9" s="32" t="s">
        <v>128</v>
      </c>
      <c r="E9" s="56">
        <f>E10+E12</f>
        <v>481470</v>
      </c>
    </row>
    <row r="10" spans="1:5" s="12" customFormat="1" ht="15.75">
      <c r="A10" s="30"/>
      <c r="B10" s="33" t="s">
        <v>105</v>
      </c>
      <c r="C10" s="31"/>
      <c r="D10" s="34" t="s">
        <v>129</v>
      </c>
      <c r="E10" s="47">
        <f>E11</f>
        <v>480900</v>
      </c>
    </row>
    <row r="11" spans="1:5" s="12" customFormat="1" ht="15.75">
      <c r="A11" s="30"/>
      <c r="B11" s="31"/>
      <c r="C11" s="33">
        <v>6050</v>
      </c>
      <c r="D11" s="35" t="s">
        <v>130</v>
      </c>
      <c r="E11" s="47">
        <v>480900</v>
      </c>
    </row>
    <row r="12" spans="1:5" s="12" customFormat="1" ht="15.75">
      <c r="A12" s="36"/>
      <c r="B12" s="37" t="s">
        <v>111</v>
      </c>
      <c r="C12" s="37"/>
      <c r="D12" s="34" t="s">
        <v>131</v>
      </c>
      <c r="E12" s="47">
        <f>E13</f>
        <v>570</v>
      </c>
    </row>
    <row r="13" spans="1:5" s="12" customFormat="1" ht="31.5" customHeight="1">
      <c r="A13" s="36"/>
      <c r="B13" s="37"/>
      <c r="C13" s="37">
        <v>2850</v>
      </c>
      <c r="D13" s="35" t="s">
        <v>132</v>
      </c>
      <c r="E13" s="47">
        <v>570</v>
      </c>
    </row>
    <row r="14" spans="1:5" s="12" customFormat="1" ht="15.75">
      <c r="A14" s="38">
        <v>400</v>
      </c>
      <c r="B14" s="39"/>
      <c r="C14" s="39"/>
      <c r="D14" s="32" t="s">
        <v>133</v>
      </c>
      <c r="E14" s="48">
        <f>E15</f>
        <v>326000</v>
      </c>
    </row>
    <row r="15" spans="1:5" s="12" customFormat="1" ht="15.75">
      <c r="A15" s="36"/>
      <c r="B15" s="37">
        <v>40002</v>
      </c>
      <c r="C15" s="37"/>
      <c r="D15" s="34" t="s">
        <v>134</v>
      </c>
      <c r="E15" s="47">
        <f>SUM(E16:E30)</f>
        <v>326000</v>
      </c>
    </row>
    <row r="16" spans="1:5" s="12" customFormat="1" ht="15.75">
      <c r="A16" s="36"/>
      <c r="B16" s="37"/>
      <c r="C16" s="33" t="s">
        <v>120</v>
      </c>
      <c r="D16" s="35" t="s">
        <v>279</v>
      </c>
      <c r="E16" s="47">
        <v>300</v>
      </c>
    </row>
    <row r="17" spans="1:5" s="12" customFormat="1" ht="15.75">
      <c r="A17" s="36"/>
      <c r="B17" s="37"/>
      <c r="C17" s="37">
        <v>4010</v>
      </c>
      <c r="D17" s="35" t="s">
        <v>161</v>
      </c>
      <c r="E17" s="47">
        <v>56200</v>
      </c>
    </row>
    <row r="18" spans="1:5" s="12" customFormat="1" ht="15.75">
      <c r="A18" s="36"/>
      <c r="B18" s="37"/>
      <c r="C18" s="37">
        <v>4040</v>
      </c>
      <c r="D18" s="35" t="s">
        <v>135</v>
      </c>
      <c r="E18" s="47">
        <v>4320</v>
      </c>
    </row>
    <row r="19" spans="1:5" s="12" customFormat="1" ht="15.75">
      <c r="A19" s="36"/>
      <c r="B19" s="37"/>
      <c r="C19" s="37">
        <v>4110</v>
      </c>
      <c r="D19" s="35" t="s">
        <v>136</v>
      </c>
      <c r="E19" s="47">
        <v>10330</v>
      </c>
    </row>
    <row r="20" spans="1:5" s="12" customFormat="1" ht="15.75">
      <c r="A20" s="36"/>
      <c r="B20" s="37"/>
      <c r="C20" s="37">
        <v>4120</v>
      </c>
      <c r="D20" s="35" t="s">
        <v>137</v>
      </c>
      <c r="E20" s="47">
        <v>1500</v>
      </c>
    </row>
    <row r="21" spans="1:5" s="12" customFormat="1" ht="15.75">
      <c r="A21" s="36"/>
      <c r="B21" s="37"/>
      <c r="C21" s="33" t="s">
        <v>112</v>
      </c>
      <c r="D21" s="35" t="s">
        <v>138</v>
      </c>
      <c r="E21" s="47">
        <v>760</v>
      </c>
    </row>
    <row r="22" spans="1:5" s="12" customFormat="1" ht="15.75">
      <c r="A22" s="36"/>
      <c r="B22" s="37"/>
      <c r="C22" s="37">
        <v>4210</v>
      </c>
      <c r="D22" s="35" t="s">
        <v>139</v>
      </c>
      <c r="E22" s="47">
        <v>10190</v>
      </c>
    </row>
    <row r="23" spans="1:5" s="12" customFormat="1" ht="15.75">
      <c r="A23" s="36"/>
      <c r="B23" s="37"/>
      <c r="C23" s="37">
        <v>4260</v>
      </c>
      <c r="D23" s="35" t="s">
        <v>140</v>
      </c>
      <c r="E23" s="47">
        <v>51400</v>
      </c>
    </row>
    <row r="24" spans="1:5" s="12" customFormat="1" ht="15.75">
      <c r="A24" s="36"/>
      <c r="B24" s="37"/>
      <c r="C24" s="37">
        <v>4270</v>
      </c>
      <c r="D24" s="35" t="s">
        <v>141</v>
      </c>
      <c r="E24" s="47">
        <v>85000</v>
      </c>
    </row>
    <row r="25" spans="1:5" s="12" customFormat="1" ht="15.75">
      <c r="A25" s="36"/>
      <c r="B25" s="37"/>
      <c r="C25" s="37">
        <v>4300</v>
      </c>
      <c r="D25" s="35" t="s">
        <v>142</v>
      </c>
      <c r="E25" s="47">
        <v>17620</v>
      </c>
    </row>
    <row r="26" spans="1:5" s="12" customFormat="1" ht="15.75">
      <c r="A26" s="36"/>
      <c r="B26" s="37"/>
      <c r="C26" s="37">
        <v>4410</v>
      </c>
      <c r="D26" s="35" t="s">
        <v>143</v>
      </c>
      <c r="E26" s="47">
        <v>3500</v>
      </c>
    </row>
    <row r="27" spans="1:5" s="12" customFormat="1" ht="15.75">
      <c r="A27" s="36"/>
      <c r="B27" s="37"/>
      <c r="C27" s="37">
        <v>4430</v>
      </c>
      <c r="D27" s="35" t="s">
        <v>144</v>
      </c>
      <c r="E27" s="47">
        <v>34700</v>
      </c>
    </row>
    <row r="28" spans="1:5" s="12" customFormat="1" ht="15.75">
      <c r="A28" s="36"/>
      <c r="B28" s="37"/>
      <c r="C28" s="37">
        <v>4440</v>
      </c>
      <c r="D28" s="35" t="s">
        <v>145</v>
      </c>
      <c r="E28" s="47">
        <v>1990</v>
      </c>
    </row>
    <row r="29" spans="1:5" s="12" customFormat="1" ht="15.75">
      <c r="A29" s="36"/>
      <c r="B29" s="37"/>
      <c r="C29" s="37">
        <v>4530</v>
      </c>
      <c r="D29" s="35" t="s">
        <v>146</v>
      </c>
      <c r="E29" s="47">
        <v>36190</v>
      </c>
    </row>
    <row r="30" spans="1:5" s="12" customFormat="1" ht="15.75">
      <c r="A30" s="36"/>
      <c r="B30" s="37"/>
      <c r="C30" s="33" t="s">
        <v>118</v>
      </c>
      <c r="D30" s="35" t="s">
        <v>264</v>
      </c>
      <c r="E30" s="47">
        <v>12000</v>
      </c>
    </row>
    <row r="31" spans="1:5" s="12" customFormat="1" ht="15.75">
      <c r="A31" s="38">
        <v>600</v>
      </c>
      <c r="B31" s="39"/>
      <c r="C31" s="39"/>
      <c r="D31" s="32" t="s">
        <v>147</v>
      </c>
      <c r="E31" s="48">
        <f>E32+E34+E37+E43+E45</f>
        <v>1686690</v>
      </c>
    </row>
    <row r="32" spans="1:5" s="12" customFormat="1" ht="15.75">
      <c r="A32" s="36"/>
      <c r="B32" s="37">
        <v>60004</v>
      </c>
      <c r="C32" s="37"/>
      <c r="D32" s="34" t="s">
        <v>148</v>
      </c>
      <c r="E32" s="47">
        <f>E33</f>
        <v>94300</v>
      </c>
    </row>
    <row r="33" spans="1:5" s="12" customFormat="1" ht="15.75">
      <c r="A33" s="36"/>
      <c r="B33" s="37"/>
      <c r="C33" s="37">
        <v>4300</v>
      </c>
      <c r="D33" s="35" t="s">
        <v>142</v>
      </c>
      <c r="E33" s="47">
        <v>94300</v>
      </c>
    </row>
    <row r="34" spans="1:5" s="12" customFormat="1" ht="15.75">
      <c r="A34" s="36"/>
      <c r="B34" s="33" t="s">
        <v>215</v>
      </c>
      <c r="C34" s="37"/>
      <c r="D34" s="35" t="s">
        <v>100</v>
      </c>
      <c r="E34" s="47">
        <f>SUM(E35:E36)</f>
        <v>358662</v>
      </c>
    </row>
    <row r="35" spans="1:5" s="12" customFormat="1" ht="15.75">
      <c r="A35" s="36"/>
      <c r="B35" s="37"/>
      <c r="C35" s="33" t="s">
        <v>121</v>
      </c>
      <c r="D35" s="35" t="s">
        <v>142</v>
      </c>
      <c r="E35" s="47">
        <v>75000</v>
      </c>
    </row>
    <row r="36" spans="1:5" s="12" customFormat="1" ht="25.5">
      <c r="A36" s="36"/>
      <c r="B36" s="37"/>
      <c r="C36" s="33" t="s">
        <v>203</v>
      </c>
      <c r="D36" s="35" t="s">
        <v>202</v>
      </c>
      <c r="E36" s="47">
        <v>283662</v>
      </c>
    </row>
    <row r="37" spans="1:5" s="12" customFormat="1" ht="15.75">
      <c r="A37" s="36"/>
      <c r="B37" s="37">
        <v>60016</v>
      </c>
      <c r="C37" s="37"/>
      <c r="D37" s="34" t="s">
        <v>149</v>
      </c>
      <c r="E37" s="47">
        <f>SUM(E38:E42)</f>
        <v>541200</v>
      </c>
    </row>
    <row r="38" spans="1:5" s="12" customFormat="1" ht="15.75">
      <c r="A38" s="36"/>
      <c r="B38" s="37"/>
      <c r="C38" s="33" t="s">
        <v>112</v>
      </c>
      <c r="D38" s="35" t="s">
        <v>138</v>
      </c>
      <c r="E38" s="47">
        <v>2000</v>
      </c>
    </row>
    <row r="39" spans="1:5" s="12" customFormat="1" ht="15.75">
      <c r="A39" s="36"/>
      <c r="B39" s="37"/>
      <c r="C39" s="37">
        <v>4210</v>
      </c>
      <c r="D39" s="35" t="s">
        <v>139</v>
      </c>
      <c r="E39" s="47">
        <v>5000</v>
      </c>
    </row>
    <row r="40" spans="1:5" s="12" customFormat="1" ht="15.75">
      <c r="A40" s="36"/>
      <c r="B40" s="37"/>
      <c r="C40" s="37">
        <v>4270</v>
      </c>
      <c r="D40" s="35" t="s">
        <v>141</v>
      </c>
      <c r="E40" s="47">
        <v>148000</v>
      </c>
    </row>
    <row r="41" spans="1:5" s="12" customFormat="1" ht="15.75">
      <c r="A41" s="36"/>
      <c r="B41" s="37"/>
      <c r="C41" s="37">
        <v>4300</v>
      </c>
      <c r="D41" s="35" t="s">
        <v>142</v>
      </c>
      <c r="E41" s="47">
        <v>178700</v>
      </c>
    </row>
    <row r="42" spans="1:5" s="12" customFormat="1" ht="15" customHeight="1">
      <c r="A42" s="36"/>
      <c r="B42" s="37"/>
      <c r="C42" s="37">
        <v>6050</v>
      </c>
      <c r="D42" s="35" t="s">
        <v>150</v>
      </c>
      <c r="E42" s="47">
        <v>207500</v>
      </c>
    </row>
    <row r="43" spans="1:5" s="12" customFormat="1" ht="15.75">
      <c r="A43" s="36"/>
      <c r="B43" s="33" t="s">
        <v>216</v>
      </c>
      <c r="C43" s="33"/>
      <c r="D43" s="35" t="s">
        <v>217</v>
      </c>
      <c r="E43" s="47">
        <f>E44</f>
        <v>48500</v>
      </c>
    </row>
    <row r="44" spans="1:5" s="12" customFormat="1" ht="13.5" customHeight="1">
      <c r="A44" s="36"/>
      <c r="B44" s="37"/>
      <c r="C44" s="33" t="s">
        <v>116</v>
      </c>
      <c r="D44" s="35" t="s">
        <v>151</v>
      </c>
      <c r="E44" s="47">
        <v>48500</v>
      </c>
    </row>
    <row r="45" spans="1:5" s="12" customFormat="1" ht="15.75">
      <c r="A45" s="36"/>
      <c r="B45" s="37">
        <v>60095</v>
      </c>
      <c r="C45" s="37"/>
      <c r="D45" s="34" t="s">
        <v>109</v>
      </c>
      <c r="E45" s="47">
        <f>SUM(E46:E48)</f>
        <v>644028</v>
      </c>
    </row>
    <row r="46" spans="1:5" s="12" customFormat="1" ht="15.75">
      <c r="A46" s="36"/>
      <c r="B46" s="37"/>
      <c r="C46" s="33" t="s">
        <v>113</v>
      </c>
      <c r="D46" s="35" t="s">
        <v>139</v>
      </c>
      <c r="E46" s="47">
        <v>14401</v>
      </c>
    </row>
    <row r="47" spans="1:5" s="12" customFormat="1" ht="15.75">
      <c r="A47" s="36"/>
      <c r="B47" s="37"/>
      <c r="C47" s="33" t="s">
        <v>265</v>
      </c>
      <c r="D47" s="35" t="s">
        <v>141</v>
      </c>
      <c r="E47" s="47">
        <v>4000</v>
      </c>
    </row>
    <row r="48" spans="1:5" s="12" customFormat="1" ht="15.75">
      <c r="A48" s="36"/>
      <c r="B48" s="37"/>
      <c r="C48" s="37">
        <v>6050</v>
      </c>
      <c r="D48" s="35" t="s">
        <v>130</v>
      </c>
      <c r="E48" s="47">
        <v>625627</v>
      </c>
    </row>
    <row r="49" spans="1:5" s="12" customFormat="1" ht="15.75">
      <c r="A49" s="38">
        <v>700</v>
      </c>
      <c r="B49" s="39"/>
      <c r="C49" s="39"/>
      <c r="D49" s="32" t="s">
        <v>152</v>
      </c>
      <c r="E49" s="48">
        <f>E50+E54+E58</f>
        <v>113600</v>
      </c>
    </row>
    <row r="50" spans="1:5" s="12" customFormat="1" ht="15.75" customHeight="1">
      <c r="A50" s="36"/>
      <c r="B50" s="37">
        <v>70004</v>
      </c>
      <c r="C50" s="37"/>
      <c r="D50" s="34" t="s">
        <v>153</v>
      </c>
      <c r="E50" s="47">
        <f>SUM(E51:E53)</f>
        <v>42200</v>
      </c>
    </row>
    <row r="51" spans="1:5" s="12" customFormat="1" ht="15.75">
      <c r="A51" s="36"/>
      <c r="B51" s="37"/>
      <c r="C51" s="37">
        <v>4300</v>
      </c>
      <c r="D51" s="35" t="s">
        <v>142</v>
      </c>
      <c r="E51" s="47">
        <v>39976</v>
      </c>
    </row>
    <row r="52" spans="1:5" s="12" customFormat="1" ht="15.75">
      <c r="A52" s="36"/>
      <c r="B52" s="37"/>
      <c r="C52" s="33" t="s">
        <v>114</v>
      </c>
      <c r="D52" s="35" t="s">
        <v>155</v>
      </c>
      <c r="E52" s="47">
        <v>800</v>
      </c>
    </row>
    <row r="53" spans="1:5" s="12" customFormat="1" ht="15.75">
      <c r="A53" s="36"/>
      <c r="B53" s="37"/>
      <c r="C53" s="37">
        <v>4480</v>
      </c>
      <c r="D53" s="35" t="s">
        <v>55</v>
      </c>
      <c r="E53" s="47">
        <v>1424</v>
      </c>
    </row>
    <row r="54" spans="1:5" s="12" customFormat="1" ht="17.25" customHeight="1">
      <c r="A54" s="36"/>
      <c r="B54" s="37">
        <v>70005</v>
      </c>
      <c r="C54" s="37"/>
      <c r="D54" s="34" t="s">
        <v>37</v>
      </c>
      <c r="E54" s="47">
        <f>SUM(E55:E57)</f>
        <v>61400</v>
      </c>
    </row>
    <row r="55" spans="1:5" s="12" customFormat="1" ht="15.75">
      <c r="A55" s="36"/>
      <c r="B55" s="37"/>
      <c r="C55" s="33" t="s">
        <v>115</v>
      </c>
      <c r="D55" s="35" t="s">
        <v>140</v>
      </c>
      <c r="E55" s="47">
        <v>6300</v>
      </c>
    </row>
    <row r="56" spans="1:5" s="12" customFormat="1" ht="15.75">
      <c r="A56" s="36"/>
      <c r="B56" s="37"/>
      <c r="C56" s="37">
        <v>4300</v>
      </c>
      <c r="D56" s="35" t="s">
        <v>142</v>
      </c>
      <c r="E56" s="47">
        <v>50100</v>
      </c>
    </row>
    <row r="57" spans="1:5" s="12" customFormat="1" ht="15.75">
      <c r="A57" s="36"/>
      <c r="B57" s="37"/>
      <c r="C57" s="37">
        <v>4430</v>
      </c>
      <c r="D57" s="35" t="s">
        <v>155</v>
      </c>
      <c r="E57" s="47">
        <v>5000</v>
      </c>
    </row>
    <row r="58" spans="1:5" s="12" customFormat="1" ht="15.75">
      <c r="A58" s="36"/>
      <c r="B58" s="33" t="s">
        <v>218</v>
      </c>
      <c r="C58" s="37"/>
      <c r="D58" s="35" t="s">
        <v>109</v>
      </c>
      <c r="E58" s="47">
        <f>E59</f>
        <v>10000</v>
      </c>
    </row>
    <row r="59" spans="1:5" s="12" customFormat="1" ht="15.75">
      <c r="A59" s="36"/>
      <c r="B59" s="33"/>
      <c r="C59" s="33" t="s">
        <v>113</v>
      </c>
      <c r="D59" s="35" t="s">
        <v>154</v>
      </c>
      <c r="E59" s="47">
        <v>10000</v>
      </c>
    </row>
    <row r="60" spans="1:5" s="12" customFormat="1" ht="15.75">
      <c r="A60" s="38">
        <v>710</v>
      </c>
      <c r="B60" s="39"/>
      <c r="C60" s="39"/>
      <c r="D60" s="32" t="s">
        <v>156</v>
      </c>
      <c r="E60" s="48">
        <f>E61+E65</f>
        <v>217650</v>
      </c>
    </row>
    <row r="61" spans="1:5" s="12" customFormat="1" ht="15.75">
      <c r="A61" s="36"/>
      <c r="B61" s="37">
        <v>71004</v>
      </c>
      <c r="C61" s="37"/>
      <c r="D61" s="34" t="s">
        <v>157</v>
      </c>
      <c r="E61" s="47">
        <f>SUM(E62:E64)</f>
        <v>216000</v>
      </c>
    </row>
    <row r="62" spans="1:5" s="12" customFormat="1" ht="15.75">
      <c r="A62" s="36"/>
      <c r="B62" s="37"/>
      <c r="C62" s="33" t="s">
        <v>112</v>
      </c>
      <c r="D62" s="35" t="s">
        <v>165</v>
      </c>
      <c r="E62" s="47">
        <v>15000</v>
      </c>
    </row>
    <row r="63" spans="1:5" s="12" customFormat="1" ht="15.75">
      <c r="A63" s="36"/>
      <c r="B63" s="37"/>
      <c r="C63" s="37">
        <v>4300</v>
      </c>
      <c r="D63" s="35" t="s">
        <v>142</v>
      </c>
      <c r="E63" s="47">
        <v>200200</v>
      </c>
    </row>
    <row r="64" spans="1:5" s="12" customFormat="1" ht="15.75">
      <c r="A64" s="36"/>
      <c r="B64" s="37"/>
      <c r="C64" s="37">
        <v>4430</v>
      </c>
      <c r="D64" s="35" t="s">
        <v>158</v>
      </c>
      <c r="E64" s="47">
        <v>800</v>
      </c>
    </row>
    <row r="65" spans="1:5" s="12" customFormat="1" ht="15.75">
      <c r="A65" s="36"/>
      <c r="B65" s="37">
        <v>71035</v>
      </c>
      <c r="C65" s="37"/>
      <c r="D65" s="34" t="s">
        <v>159</v>
      </c>
      <c r="E65" s="47">
        <f>SUM(E66:E67)</f>
        <v>1650</v>
      </c>
    </row>
    <row r="66" spans="1:5" s="12" customFormat="1" ht="15.75">
      <c r="A66" s="36"/>
      <c r="B66" s="37"/>
      <c r="C66" s="37">
        <v>4210</v>
      </c>
      <c r="D66" s="35" t="s">
        <v>139</v>
      </c>
      <c r="E66" s="47">
        <v>1100</v>
      </c>
    </row>
    <row r="67" spans="1:5" s="12" customFormat="1" ht="15.75">
      <c r="A67" s="36"/>
      <c r="B67" s="37"/>
      <c r="C67" s="37">
        <v>4300</v>
      </c>
      <c r="D67" s="35" t="s">
        <v>142</v>
      </c>
      <c r="E67" s="47">
        <v>550</v>
      </c>
    </row>
    <row r="68" spans="1:5" s="12" customFormat="1" ht="15.75">
      <c r="A68" s="38">
        <v>750</v>
      </c>
      <c r="B68" s="39"/>
      <c r="C68" s="39"/>
      <c r="D68" s="32" t="s">
        <v>160</v>
      </c>
      <c r="E68" s="48">
        <f>E69+E74+E79+E101+E104</f>
        <v>1815420</v>
      </c>
    </row>
    <row r="69" spans="1:5" s="12" customFormat="1" ht="15.75">
      <c r="A69" s="36"/>
      <c r="B69" s="37">
        <v>75011</v>
      </c>
      <c r="C69" s="37"/>
      <c r="D69" s="34" t="s">
        <v>42</v>
      </c>
      <c r="E69" s="47">
        <f>SUM(E70:E73)</f>
        <v>125120</v>
      </c>
    </row>
    <row r="70" spans="1:5" s="12" customFormat="1" ht="15.75">
      <c r="A70" s="36"/>
      <c r="B70" s="37"/>
      <c r="C70" s="37">
        <v>4010</v>
      </c>
      <c r="D70" s="35" t="s">
        <v>161</v>
      </c>
      <c r="E70" s="47">
        <v>97360</v>
      </c>
    </row>
    <row r="71" spans="1:5" s="12" customFormat="1" ht="15.75">
      <c r="A71" s="36"/>
      <c r="B71" s="37"/>
      <c r="C71" s="33" t="s">
        <v>117</v>
      </c>
      <c r="D71" s="35" t="s">
        <v>135</v>
      </c>
      <c r="E71" s="47">
        <v>7300</v>
      </c>
    </row>
    <row r="72" spans="1:5" s="12" customFormat="1" ht="15.75">
      <c r="A72" s="36"/>
      <c r="B72" s="37"/>
      <c r="C72" s="37">
        <v>4110</v>
      </c>
      <c r="D72" s="35" t="s">
        <v>136</v>
      </c>
      <c r="E72" s="47">
        <v>17900</v>
      </c>
    </row>
    <row r="73" spans="1:5" s="12" customFormat="1" ht="15.75">
      <c r="A73" s="36"/>
      <c r="B73" s="37"/>
      <c r="C73" s="37">
        <v>4120</v>
      </c>
      <c r="D73" s="35" t="s">
        <v>137</v>
      </c>
      <c r="E73" s="47">
        <v>2560</v>
      </c>
    </row>
    <row r="74" spans="1:5" s="12" customFormat="1" ht="15.75">
      <c r="A74" s="36"/>
      <c r="B74" s="37">
        <v>75022</v>
      </c>
      <c r="C74" s="37"/>
      <c r="D74" s="34" t="s">
        <v>162</v>
      </c>
      <c r="E74" s="47">
        <f>SUM(E75:E78)</f>
        <v>110000</v>
      </c>
    </row>
    <row r="75" spans="1:5" s="12" customFormat="1" ht="15.75">
      <c r="A75" s="36"/>
      <c r="B75" s="37"/>
      <c r="C75" s="37">
        <v>3030</v>
      </c>
      <c r="D75" s="35" t="s">
        <v>163</v>
      </c>
      <c r="E75" s="47">
        <v>97500</v>
      </c>
    </row>
    <row r="76" spans="1:5" s="12" customFormat="1" ht="15.75">
      <c r="A76" s="36"/>
      <c r="B76" s="37"/>
      <c r="C76" s="37">
        <v>4210</v>
      </c>
      <c r="D76" s="35" t="s">
        <v>139</v>
      </c>
      <c r="E76" s="47">
        <v>7500</v>
      </c>
    </row>
    <row r="77" spans="1:5" s="12" customFormat="1" ht="15.75">
      <c r="A77" s="36"/>
      <c r="B77" s="37"/>
      <c r="C77" s="37">
        <v>4410</v>
      </c>
      <c r="D77" s="35" t="s">
        <v>143</v>
      </c>
      <c r="E77" s="47">
        <v>500</v>
      </c>
    </row>
    <row r="78" spans="1:5" s="12" customFormat="1" ht="25.5">
      <c r="A78" s="36"/>
      <c r="B78" s="37"/>
      <c r="C78" s="33" t="s">
        <v>248</v>
      </c>
      <c r="D78" s="35" t="s">
        <v>252</v>
      </c>
      <c r="E78" s="47">
        <v>4500</v>
      </c>
    </row>
    <row r="79" spans="1:5" s="12" customFormat="1" ht="15.75">
      <c r="A79" s="36"/>
      <c r="B79" s="37">
        <v>75023</v>
      </c>
      <c r="C79" s="37"/>
      <c r="D79" s="34" t="s">
        <v>44</v>
      </c>
      <c r="E79" s="47">
        <f>SUM(E80:E100)</f>
        <v>1529000</v>
      </c>
    </row>
    <row r="80" spans="1:5" s="12" customFormat="1" ht="15.75">
      <c r="A80" s="36"/>
      <c r="B80" s="37"/>
      <c r="C80" s="33" t="s">
        <v>120</v>
      </c>
      <c r="D80" s="35" t="s">
        <v>279</v>
      </c>
      <c r="E80" s="47">
        <v>385</v>
      </c>
    </row>
    <row r="81" spans="1:5" s="12" customFormat="1" ht="15.75">
      <c r="A81" s="36"/>
      <c r="B81" s="37"/>
      <c r="C81" s="37">
        <v>4010</v>
      </c>
      <c r="D81" s="35" t="s">
        <v>161</v>
      </c>
      <c r="E81" s="47">
        <v>835200</v>
      </c>
    </row>
    <row r="82" spans="1:5" s="12" customFormat="1" ht="15.75">
      <c r="A82" s="36"/>
      <c r="B82" s="37"/>
      <c r="C82" s="37">
        <v>4040</v>
      </c>
      <c r="D82" s="35" t="s">
        <v>135</v>
      </c>
      <c r="E82" s="47">
        <v>62000</v>
      </c>
    </row>
    <row r="83" spans="1:5" s="12" customFormat="1" ht="15.75">
      <c r="A83" s="36"/>
      <c r="B83" s="37"/>
      <c r="C83" s="37">
        <v>4110</v>
      </c>
      <c r="D83" s="35" t="s">
        <v>136</v>
      </c>
      <c r="E83" s="47">
        <v>150000</v>
      </c>
    </row>
    <row r="84" spans="1:5" s="12" customFormat="1" ht="15.75">
      <c r="A84" s="36"/>
      <c r="B84" s="37"/>
      <c r="C84" s="37">
        <v>4120</v>
      </c>
      <c r="D84" s="35" t="s">
        <v>164</v>
      </c>
      <c r="E84" s="47">
        <v>21500</v>
      </c>
    </row>
    <row r="85" spans="1:5" s="12" customFormat="1" ht="25.5">
      <c r="A85" s="36"/>
      <c r="B85" s="37"/>
      <c r="C85" s="33" t="s">
        <v>219</v>
      </c>
      <c r="D85" s="35" t="s">
        <v>277</v>
      </c>
      <c r="E85" s="47">
        <v>21600</v>
      </c>
    </row>
    <row r="86" spans="1:5" s="12" customFormat="1" ht="15.75">
      <c r="A86" s="36"/>
      <c r="B86" s="37"/>
      <c r="C86" s="33" t="s">
        <v>112</v>
      </c>
      <c r="D86" s="35" t="s">
        <v>165</v>
      </c>
      <c r="E86" s="47">
        <v>36000</v>
      </c>
    </row>
    <row r="87" spans="1:5" s="12" customFormat="1" ht="15.75">
      <c r="A87" s="36"/>
      <c r="B87" s="37"/>
      <c r="C87" s="37">
        <v>4210</v>
      </c>
      <c r="D87" s="35" t="s">
        <v>139</v>
      </c>
      <c r="E87" s="47">
        <v>58600</v>
      </c>
    </row>
    <row r="88" spans="1:5" s="12" customFormat="1" ht="15.75">
      <c r="A88" s="36"/>
      <c r="B88" s="37"/>
      <c r="C88" s="37">
        <v>4260</v>
      </c>
      <c r="D88" s="35" t="s">
        <v>140</v>
      </c>
      <c r="E88" s="47">
        <v>23000</v>
      </c>
    </row>
    <row r="89" spans="1:5" s="12" customFormat="1" ht="15.75">
      <c r="A89" s="36"/>
      <c r="B89" s="37"/>
      <c r="C89" s="37">
        <v>4270</v>
      </c>
      <c r="D89" s="35" t="s">
        <v>141</v>
      </c>
      <c r="E89" s="47">
        <v>59000</v>
      </c>
    </row>
    <row r="90" spans="1:5" s="12" customFormat="1" ht="15.75">
      <c r="A90" s="36"/>
      <c r="B90" s="37"/>
      <c r="C90" s="37">
        <v>4300</v>
      </c>
      <c r="D90" s="35" t="s">
        <v>142</v>
      </c>
      <c r="E90" s="47">
        <v>107990</v>
      </c>
    </row>
    <row r="91" spans="1:5" s="12" customFormat="1" ht="15.75">
      <c r="A91" s="36"/>
      <c r="B91" s="37"/>
      <c r="C91" s="33" t="s">
        <v>246</v>
      </c>
      <c r="D91" s="35" t="s">
        <v>251</v>
      </c>
      <c r="E91" s="47">
        <v>6000</v>
      </c>
    </row>
    <row r="92" spans="1:5" s="12" customFormat="1" ht="18.75" customHeight="1">
      <c r="A92" s="36"/>
      <c r="B92" s="37"/>
      <c r="C92" s="33" t="s">
        <v>259</v>
      </c>
      <c r="D92" s="35" t="s">
        <v>261</v>
      </c>
      <c r="E92" s="47">
        <v>4000</v>
      </c>
    </row>
    <row r="93" spans="1:5" s="12" customFormat="1" ht="15.75" customHeight="1">
      <c r="A93" s="36"/>
      <c r="B93" s="37"/>
      <c r="C93" s="33" t="s">
        <v>247</v>
      </c>
      <c r="D93" s="35" t="s">
        <v>262</v>
      </c>
      <c r="E93" s="47">
        <v>18000</v>
      </c>
    </row>
    <row r="94" spans="1:5" s="12" customFormat="1" ht="18" customHeight="1">
      <c r="A94" s="36"/>
      <c r="B94" s="37"/>
      <c r="C94" s="33" t="s">
        <v>260</v>
      </c>
      <c r="D94" s="35" t="s">
        <v>263</v>
      </c>
      <c r="E94" s="47">
        <v>2500</v>
      </c>
    </row>
    <row r="95" spans="1:5" s="12" customFormat="1" ht="15.75">
      <c r="A95" s="36"/>
      <c r="B95" s="37"/>
      <c r="C95" s="37">
        <v>4410</v>
      </c>
      <c r="D95" s="35" t="s">
        <v>143</v>
      </c>
      <c r="E95" s="47">
        <v>9000</v>
      </c>
    </row>
    <row r="96" spans="1:5" s="12" customFormat="1" ht="15.75">
      <c r="A96" s="36"/>
      <c r="B96" s="37"/>
      <c r="C96" s="37">
        <v>4430</v>
      </c>
      <c r="D96" s="35" t="s">
        <v>155</v>
      </c>
      <c r="E96" s="47">
        <v>7500</v>
      </c>
    </row>
    <row r="97" spans="1:5" s="12" customFormat="1" ht="15.75">
      <c r="A97" s="36"/>
      <c r="B97" s="37"/>
      <c r="C97" s="37">
        <v>4440</v>
      </c>
      <c r="D97" s="35" t="s">
        <v>145</v>
      </c>
      <c r="E97" s="47">
        <v>25325</v>
      </c>
    </row>
    <row r="98" spans="1:5" s="12" customFormat="1" ht="25.5">
      <c r="A98" s="36"/>
      <c r="B98" s="37"/>
      <c r="C98" s="33" t="s">
        <v>248</v>
      </c>
      <c r="D98" s="35" t="s">
        <v>252</v>
      </c>
      <c r="E98" s="47">
        <v>16000</v>
      </c>
    </row>
    <row r="99" spans="1:5" s="12" customFormat="1" ht="29.25" customHeight="1">
      <c r="A99" s="36"/>
      <c r="B99" s="37"/>
      <c r="C99" s="33" t="s">
        <v>249</v>
      </c>
      <c r="D99" s="35" t="s">
        <v>253</v>
      </c>
      <c r="E99" s="47">
        <v>12000</v>
      </c>
    </row>
    <row r="100" spans="1:5" s="12" customFormat="1" ht="15.75">
      <c r="A100" s="36"/>
      <c r="B100" s="37"/>
      <c r="C100" s="33" t="s">
        <v>250</v>
      </c>
      <c r="D100" s="35" t="s">
        <v>254</v>
      </c>
      <c r="E100" s="47">
        <v>53400</v>
      </c>
    </row>
    <row r="101" spans="1:5" s="12" customFormat="1" ht="12.75" customHeight="1">
      <c r="A101" s="36"/>
      <c r="B101" s="33" t="s">
        <v>220</v>
      </c>
      <c r="C101" s="33"/>
      <c r="D101" s="34" t="s">
        <v>221</v>
      </c>
      <c r="E101" s="47">
        <f>SUM(E102:E103)</f>
        <v>46300</v>
      </c>
    </row>
    <row r="102" spans="1:5" s="12" customFormat="1" ht="15.75">
      <c r="A102" s="36"/>
      <c r="B102" s="37"/>
      <c r="C102" s="33" t="s">
        <v>113</v>
      </c>
      <c r="D102" s="35" t="s">
        <v>139</v>
      </c>
      <c r="E102" s="47">
        <v>38000</v>
      </c>
    </row>
    <row r="103" spans="1:5" s="12" customFormat="1" ht="15.75">
      <c r="A103" s="36"/>
      <c r="B103" s="37"/>
      <c r="C103" s="33" t="s">
        <v>121</v>
      </c>
      <c r="D103" s="35" t="s">
        <v>142</v>
      </c>
      <c r="E103" s="47">
        <v>8300</v>
      </c>
    </row>
    <row r="104" spans="1:5" s="12" customFormat="1" ht="15.75">
      <c r="A104" s="36"/>
      <c r="B104" s="37">
        <v>75095</v>
      </c>
      <c r="C104" s="37"/>
      <c r="D104" s="34" t="s">
        <v>109</v>
      </c>
      <c r="E104" s="47">
        <f>+SUM(E105:E105)</f>
        <v>5000</v>
      </c>
    </row>
    <row r="105" spans="1:5" s="12" customFormat="1" ht="15.75">
      <c r="A105" s="36"/>
      <c r="B105" s="37"/>
      <c r="C105" s="37">
        <v>4300</v>
      </c>
      <c r="D105" s="35" t="s">
        <v>142</v>
      </c>
      <c r="E105" s="47">
        <v>5000</v>
      </c>
    </row>
    <row r="106" spans="1:5" s="12" customFormat="1" ht="29.25" customHeight="1">
      <c r="A106" s="38">
        <v>751</v>
      </c>
      <c r="B106" s="31"/>
      <c r="C106" s="31"/>
      <c r="D106" s="41" t="s">
        <v>232</v>
      </c>
      <c r="E106" s="48">
        <f>E107</f>
        <v>1435</v>
      </c>
    </row>
    <row r="107" spans="1:5" s="12" customFormat="1" ht="25.5">
      <c r="A107" s="36"/>
      <c r="B107" s="33">
        <v>75101</v>
      </c>
      <c r="C107" s="33"/>
      <c r="D107" s="42" t="s">
        <v>194</v>
      </c>
      <c r="E107" s="47">
        <f>SUM(E108:E111)</f>
        <v>1435</v>
      </c>
    </row>
    <row r="108" spans="1:5" s="12" customFormat="1" ht="15.75">
      <c r="A108" s="36"/>
      <c r="B108" s="33"/>
      <c r="C108" s="33">
        <v>4110</v>
      </c>
      <c r="D108" s="40" t="s">
        <v>136</v>
      </c>
      <c r="E108" s="47">
        <v>203</v>
      </c>
    </row>
    <row r="109" spans="1:5" s="12" customFormat="1" ht="15.75">
      <c r="A109" s="36"/>
      <c r="B109" s="33"/>
      <c r="C109" s="33" t="s">
        <v>125</v>
      </c>
      <c r="D109" s="35" t="s">
        <v>137</v>
      </c>
      <c r="E109" s="47">
        <v>29</v>
      </c>
    </row>
    <row r="110" spans="1:5" s="12" customFormat="1" ht="15.75">
      <c r="A110" s="36"/>
      <c r="B110" s="33"/>
      <c r="C110" s="33" t="s">
        <v>112</v>
      </c>
      <c r="D110" s="40" t="s">
        <v>165</v>
      </c>
      <c r="E110" s="47">
        <v>1176</v>
      </c>
    </row>
    <row r="111" spans="1:5" s="12" customFormat="1" ht="15.75">
      <c r="A111" s="36"/>
      <c r="B111" s="33"/>
      <c r="C111" s="33">
        <v>4210</v>
      </c>
      <c r="D111" s="40" t="s">
        <v>139</v>
      </c>
      <c r="E111" s="47">
        <v>27</v>
      </c>
    </row>
    <row r="112" spans="1:5" s="12" customFormat="1" ht="15.75">
      <c r="A112" s="38">
        <v>754</v>
      </c>
      <c r="B112" s="31"/>
      <c r="C112" s="31"/>
      <c r="D112" s="32" t="s">
        <v>233</v>
      </c>
      <c r="E112" s="48">
        <f>E113+E126</f>
        <v>127100</v>
      </c>
    </row>
    <row r="113" spans="1:5" s="12" customFormat="1" ht="15.75">
      <c r="A113" s="36"/>
      <c r="B113" s="33">
        <v>75412</v>
      </c>
      <c r="C113" s="33"/>
      <c r="D113" s="34" t="s">
        <v>166</v>
      </c>
      <c r="E113" s="47">
        <f>SUM(E114:E125)</f>
        <v>123000</v>
      </c>
    </row>
    <row r="114" spans="1:5" s="12" customFormat="1" ht="15.75">
      <c r="A114" s="36"/>
      <c r="B114" s="33"/>
      <c r="C114" s="33">
        <v>3030</v>
      </c>
      <c r="D114" s="35" t="s">
        <v>163</v>
      </c>
      <c r="E114" s="47">
        <v>15000</v>
      </c>
    </row>
    <row r="115" spans="1:5" s="12" customFormat="1" ht="15.75">
      <c r="A115" s="36"/>
      <c r="B115" s="33"/>
      <c r="C115" s="33">
        <v>4010</v>
      </c>
      <c r="D115" s="35" t="s">
        <v>161</v>
      </c>
      <c r="E115" s="47">
        <v>13110</v>
      </c>
    </row>
    <row r="116" spans="1:5" s="12" customFormat="1" ht="15.75">
      <c r="A116" s="36"/>
      <c r="B116" s="33"/>
      <c r="C116" s="33">
        <v>4040</v>
      </c>
      <c r="D116" s="35" t="s">
        <v>167</v>
      </c>
      <c r="E116" s="47">
        <v>1000</v>
      </c>
    </row>
    <row r="117" spans="1:5" s="12" customFormat="1" ht="15.75">
      <c r="A117" s="36"/>
      <c r="B117" s="33"/>
      <c r="C117" s="33">
        <v>4110</v>
      </c>
      <c r="D117" s="35" t="s">
        <v>136</v>
      </c>
      <c r="E117" s="47">
        <v>2820</v>
      </c>
    </row>
    <row r="118" spans="1:5" s="12" customFormat="1" ht="15.75">
      <c r="A118" s="36"/>
      <c r="B118" s="33"/>
      <c r="C118" s="33">
        <v>4120</v>
      </c>
      <c r="D118" s="35" t="s">
        <v>137</v>
      </c>
      <c r="E118" s="47">
        <v>402</v>
      </c>
    </row>
    <row r="119" spans="1:5" s="12" customFormat="1" ht="15.75">
      <c r="A119" s="36"/>
      <c r="B119" s="33"/>
      <c r="C119" s="33" t="s">
        <v>112</v>
      </c>
      <c r="D119" s="35" t="s">
        <v>165</v>
      </c>
      <c r="E119" s="47">
        <v>25800</v>
      </c>
    </row>
    <row r="120" spans="1:5" s="12" customFormat="1" ht="15.75">
      <c r="A120" s="36"/>
      <c r="B120" s="33"/>
      <c r="C120" s="33">
        <v>4210</v>
      </c>
      <c r="D120" s="35" t="s">
        <v>139</v>
      </c>
      <c r="E120" s="47">
        <v>39470</v>
      </c>
    </row>
    <row r="121" spans="1:5" s="12" customFormat="1" ht="15.75">
      <c r="A121" s="36"/>
      <c r="B121" s="33"/>
      <c r="C121" s="33">
        <v>4260</v>
      </c>
      <c r="D121" s="35" t="s">
        <v>140</v>
      </c>
      <c r="E121" s="47">
        <v>15000</v>
      </c>
    </row>
    <row r="122" spans="1:5" s="12" customFormat="1" ht="15.75">
      <c r="A122" s="36"/>
      <c r="B122" s="33"/>
      <c r="C122" s="33">
        <v>4270</v>
      </c>
      <c r="D122" s="35" t="s">
        <v>141</v>
      </c>
      <c r="E122" s="47">
        <v>5000</v>
      </c>
    </row>
    <row r="123" spans="1:5" s="12" customFormat="1" ht="15.75">
      <c r="A123" s="36"/>
      <c r="B123" s="33"/>
      <c r="C123" s="33">
        <v>4300</v>
      </c>
      <c r="D123" s="35" t="s">
        <v>142</v>
      </c>
      <c r="E123" s="47">
        <v>2000</v>
      </c>
    </row>
    <row r="124" spans="1:5" s="12" customFormat="1" ht="15.75">
      <c r="A124" s="36"/>
      <c r="B124" s="33"/>
      <c r="C124" s="33">
        <v>4430</v>
      </c>
      <c r="D124" s="35" t="s">
        <v>155</v>
      </c>
      <c r="E124" s="47">
        <v>3000</v>
      </c>
    </row>
    <row r="125" spans="1:5" s="12" customFormat="1" ht="15.75">
      <c r="A125" s="36"/>
      <c r="B125" s="33"/>
      <c r="C125" s="33">
        <v>4440</v>
      </c>
      <c r="D125" s="35" t="s">
        <v>145</v>
      </c>
      <c r="E125" s="47">
        <v>398</v>
      </c>
    </row>
    <row r="126" spans="1:5" s="12" customFormat="1" ht="15.75">
      <c r="A126" s="36"/>
      <c r="B126" s="33">
        <v>75414</v>
      </c>
      <c r="C126" s="33"/>
      <c r="D126" s="34" t="s">
        <v>168</v>
      </c>
      <c r="E126" s="47">
        <f>SUM(E127:E129)</f>
        <v>4100</v>
      </c>
    </row>
    <row r="127" spans="1:5" s="12" customFormat="1" ht="15.75">
      <c r="A127" s="36"/>
      <c r="B127" s="33"/>
      <c r="C127" s="33" t="s">
        <v>112</v>
      </c>
      <c r="D127" s="35" t="s">
        <v>165</v>
      </c>
      <c r="E127" s="47">
        <v>1000</v>
      </c>
    </row>
    <row r="128" spans="1:5" s="12" customFormat="1" ht="15.75">
      <c r="A128" s="36"/>
      <c r="B128" s="33"/>
      <c r="C128" s="33">
        <v>4210</v>
      </c>
      <c r="D128" s="35" t="s">
        <v>139</v>
      </c>
      <c r="E128" s="47">
        <v>1500</v>
      </c>
    </row>
    <row r="129" spans="1:5" s="12" customFormat="1" ht="15.75">
      <c r="A129" s="67"/>
      <c r="B129" s="33"/>
      <c r="C129" s="33">
        <v>4300</v>
      </c>
      <c r="D129" s="35" t="s">
        <v>142</v>
      </c>
      <c r="E129" s="47">
        <v>1600</v>
      </c>
    </row>
    <row r="130" spans="1:5" s="12" customFormat="1" ht="15.75">
      <c r="A130" s="38">
        <v>755</v>
      </c>
      <c r="B130" s="31"/>
      <c r="C130" s="31"/>
      <c r="D130" s="68" t="s">
        <v>234</v>
      </c>
      <c r="E130" s="48">
        <f>E131</f>
        <v>13930</v>
      </c>
    </row>
    <row r="131" spans="1:5" s="12" customFormat="1" ht="15.75">
      <c r="A131" s="36"/>
      <c r="B131" s="33" t="s">
        <v>119</v>
      </c>
      <c r="C131" s="33"/>
      <c r="D131" s="34" t="s">
        <v>109</v>
      </c>
      <c r="E131" s="47">
        <f>SUM(E132:E137)</f>
        <v>13930</v>
      </c>
    </row>
    <row r="132" spans="1:5" s="12" customFormat="1" ht="15.75">
      <c r="A132" s="36"/>
      <c r="B132" s="33"/>
      <c r="C132" s="33" t="s">
        <v>124</v>
      </c>
      <c r="D132" s="35" t="s">
        <v>136</v>
      </c>
      <c r="E132" s="47">
        <v>1645</v>
      </c>
    </row>
    <row r="133" spans="1:5" s="12" customFormat="1" ht="15.75">
      <c r="A133" s="36"/>
      <c r="B133" s="33"/>
      <c r="C133" s="33" t="s">
        <v>125</v>
      </c>
      <c r="D133" s="35" t="s">
        <v>137</v>
      </c>
      <c r="E133" s="47">
        <v>235</v>
      </c>
    </row>
    <row r="134" spans="1:5" s="12" customFormat="1" ht="15.75">
      <c r="A134" s="36"/>
      <c r="B134" s="33"/>
      <c r="C134" s="33" t="s">
        <v>112</v>
      </c>
      <c r="D134" s="35" t="s">
        <v>165</v>
      </c>
      <c r="E134" s="47">
        <v>9600</v>
      </c>
    </row>
    <row r="135" spans="1:5" s="12" customFormat="1" ht="15.75">
      <c r="A135" s="36"/>
      <c r="B135" s="33"/>
      <c r="C135" s="33" t="s">
        <v>113</v>
      </c>
      <c r="D135" s="35" t="s">
        <v>139</v>
      </c>
      <c r="E135" s="47">
        <v>1000</v>
      </c>
    </row>
    <row r="136" spans="1:5" s="12" customFormat="1" ht="15.75">
      <c r="A136" s="36"/>
      <c r="B136" s="33"/>
      <c r="C136" s="33" t="s">
        <v>121</v>
      </c>
      <c r="D136" s="35" t="s">
        <v>142</v>
      </c>
      <c r="E136" s="47">
        <v>1250</v>
      </c>
    </row>
    <row r="137" spans="1:5" s="12" customFormat="1" ht="15.75">
      <c r="A137" s="36"/>
      <c r="B137" s="33"/>
      <c r="C137" s="33" t="s">
        <v>114</v>
      </c>
      <c r="D137" s="35" t="s">
        <v>155</v>
      </c>
      <c r="E137" s="47">
        <v>200</v>
      </c>
    </row>
    <row r="138" spans="1:5" s="12" customFormat="1" ht="45" customHeight="1">
      <c r="A138" s="38">
        <v>756</v>
      </c>
      <c r="B138" s="31"/>
      <c r="C138" s="31"/>
      <c r="D138" s="32" t="s">
        <v>235</v>
      </c>
      <c r="E138" s="48">
        <f>E139</f>
        <v>28500</v>
      </c>
    </row>
    <row r="139" spans="1:5" s="12" customFormat="1" ht="15.75">
      <c r="A139" s="36"/>
      <c r="B139" s="33" t="s">
        <v>122</v>
      </c>
      <c r="C139" s="33"/>
      <c r="D139" s="34" t="s">
        <v>169</v>
      </c>
      <c r="E139" s="47">
        <f>SUM(E140:E144)</f>
        <v>28500</v>
      </c>
    </row>
    <row r="140" spans="1:5" s="12" customFormat="1" ht="15.75">
      <c r="A140" s="36"/>
      <c r="B140" s="33"/>
      <c r="C140" s="33" t="s">
        <v>123</v>
      </c>
      <c r="D140" s="35" t="s">
        <v>170</v>
      </c>
      <c r="E140" s="47">
        <v>23000</v>
      </c>
    </row>
    <row r="141" spans="1:5" s="12" customFormat="1" ht="15.75">
      <c r="A141" s="36"/>
      <c r="B141" s="33"/>
      <c r="C141" s="33" t="s">
        <v>124</v>
      </c>
      <c r="D141" s="35" t="s">
        <v>136</v>
      </c>
      <c r="E141" s="47">
        <v>1650</v>
      </c>
    </row>
    <row r="142" spans="1:5" s="12" customFormat="1" ht="15.75">
      <c r="A142" s="36"/>
      <c r="B142" s="33"/>
      <c r="C142" s="33" t="s">
        <v>125</v>
      </c>
      <c r="D142" s="35" t="s">
        <v>137</v>
      </c>
      <c r="E142" s="47">
        <v>100</v>
      </c>
    </row>
    <row r="143" spans="1:5" s="12" customFormat="1" ht="15.75">
      <c r="A143" s="36"/>
      <c r="B143" s="33"/>
      <c r="C143" s="33" t="s">
        <v>113</v>
      </c>
      <c r="D143" s="35" t="s">
        <v>139</v>
      </c>
      <c r="E143" s="47">
        <v>950</v>
      </c>
    </row>
    <row r="144" spans="1:5" s="12" customFormat="1" ht="15.75">
      <c r="A144" s="36"/>
      <c r="B144" s="33"/>
      <c r="C144" s="33" t="s">
        <v>114</v>
      </c>
      <c r="D144" s="35" t="s">
        <v>155</v>
      </c>
      <c r="E144" s="47">
        <v>2800</v>
      </c>
    </row>
    <row r="145" spans="1:5" s="12" customFormat="1" ht="15.75">
      <c r="A145" s="38">
        <v>757</v>
      </c>
      <c r="B145" s="31"/>
      <c r="C145" s="31"/>
      <c r="D145" s="32" t="s">
        <v>236</v>
      </c>
      <c r="E145" s="48">
        <f>E146</f>
        <v>25000</v>
      </c>
    </row>
    <row r="146" spans="1:5" s="12" customFormat="1" ht="29.25" customHeight="1">
      <c r="A146" s="36"/>
      <c r="B146" s="33" t="s">
        <v>126</v>
      </c>
      <c r="C146" s="33"/>
      <c r="D146" s="34" t="s">
        <v>171</v>
      </c>
      <c r="E146" s="47">
        <f>SUM(E147:E148)</f>
        <v>25000</v>
      </c>
    </row>
    <row r="147" spans="1:5" s="12" customFormat="1" ht="15.75">
      <c r="A147" s="36"/>
      <c r="B147" s="33"/>
      <c r="C147" s="33" t="s">
        <v>114</v>
      </c>
      <c r="D147" s="35" t="s">
        <v>155</v>
      </c>
      <c r="E147" s="47">
        <v>2000</v>
      </c>
    </row>
    <row r="148" spans="1:5" s="12" customFormat="1" ht="25.5">
      <c r="A148" s="36"/>
      <c r="B148" s="33"/>
      <c r="C148" s="33" t="s">
        <v>127</v>
      </c>
      <c r="D148" s="35" t="s">
        <v>172</v>
      </c>
      <c r="E148" s="47">
        <v>23000</v>
      </c>
    </row>
    <row r="149" spans="1:5" s="12" customFormat="1" ht="15.75">
      <c r="A149" s="38">
        <v>758</v>
      </c>
      <c r="B149" s="31"/>
      <c r="C149" s="31"/>
      <c r="D149" s="32" t="s">
        <v>237</v>
      </c>
      <c r="E149" s="48">
        <f>E150</f>
        <v>40000</v>
      </c>
    </row>
    <row r="150" spans="1:5" s="12" customFormat="1" ht="15.75">
      <c r="A150" s="36"/>
      <c r="B150" s="33">
        <v>75818</v>
      </c>
      <c r="C150" s="33"/>
      <c r="D150" s="34" t="s">
        <v>173</v>
      </c>
      <c r="E150" s="47">
        <f>E151</f>
        <v>40000</v>
      </c>
    </row>
    <row r="151" spans="1:5" s="12" customFormat="1" ht="15.75">
      <c r="A151" s="36"/>
      <c r="B151" s="33"/>
      <c r="C151" s="33">
        <v>4810</v>
      </c>
      <c r="D151" s="35" t="s">
        <v>174</v>
      </c>
      <c r="E151" s="47">
        <v>40000</v>
      </c>
    </row>
    <row r="152" spans="1:5" s="12" customFormat="1" ht="15.75">
      <c r="A152" s="38">
        <v>801</v>
      </c>
      <c r="B152" s="31"/>
      <c r="C152" s="31"/>
      <c r="D152" s="32" t="s">
        <v>238</v>
      </c>
      <c r="E152" s="48">
        <f>E153+E174+E188+E205+E208+E210</f>
        <v>4938238</v>
      </c>
    </row>
    <row r="153" spans="1:5" s="12" customFormat="1" ht="15.75">
      <c r="A153" s="36"/>
      <c r="B153" s="33">
        <v>80101</v>
      </c>
      <c r="C153" s="33"/>
      <c r="D153" s="34" t="s">
        <v>84</v>
      </c>
      <c r="E153" s="47">
        <f>SUM(E154:E173)</f>
        <v>3141723</v>
      </c>
    </row>
    <row r="154" spans="1:5" s="12" customFormat="1" ht="15.75">
      <c r="A154" s="36"/>
      <c r="B154" s="33"/>
      <c r="C154" s="33">
        <v>3020</v>
      </c>
      <c r="D154" s="35" t="s">
        <v>280</v>
      </c>
      <c r="E154" s="47">
        <v>153481</v>
      </c>
    </row>
    <row r="155" spans="1:5" s="12" customFormat="1" ht="15.75">
      <c r="A155" s="36"/>
      <c r="B155" s="33"/>
      <c r="C155" s="33">
        <v>4010</v>
      </c>
      <c r="D155" s="35" t="s">
        <v>161</v>
      </c>
      <c r="E155" s="47">
        <v>1876670</v>
      </c>
    </row>
    <row r="156" spans="1:5" s="12" customFormat="1" ht="15.75">
      <c r="A156" s="36"/>
      <c r="B156" s="33"/>
      <c r="C156" s="33">
        <v>4040</v>
      </c>
      <c r="D156" s="35" t="s">
        <v>135</v>
      </c>
      <c r="E156" s="47">
        <v>149252</v>
      </c>
    </row>
    <row r="157" spans="1:5" s="12" customFormat="1" ht="15.75">
      <c r="A157" s="36"/>
      <c r="B157" s="33"/>
      <c r="C157" s="33">
        <v>4110</v>
      </c>
      <c r="D157" s="35" t="s">
        <v>136</v>
      </c>
      <c r="E157" s="47">
        <v>353836</v>
      </c>
    </row>
    <row r="158" spans="1:5" s="12" customFormat="1" ht="15.75">
      <c r="A158" s="36"/>
      <c r="B158" s="33"/>
      <c r="C158" s="33">
        <v>4120</v>
      </c>
      <c r="D158" s="35" t="s">
        <v>137</v>
      </c>
      <c r="E158" s="47">
        <v>50363</v>
      </c>
    </row>
    <row r="159" spans="1:5" s="12" customFormat="1" ht="15.75">
      <c r="A159" s="36"/>
      <c r="B159" s="33"/>
      <c r="C159" s="33" t="s">
        <v>112</v>
      </c>
      <c r="D159" s="35" t="s">
        <v>165</v>
      </c>
      <c r="E159" s="47">
        <v>5930</v>
      </c>
    </row>
    <row r="160" spans="1:5" s="12" customFormat="1" ht="15.75">
      <c r="A160" s="36"/>
      <c r="B160" s="33"/>
      <c r="C160" s="33">
        <v>4210</v>
      </c>
      <c r="D160" s="35" t="s">
        <v>139</v>
      </c>
      <c r="E160" s="47">
        <v>80300</v>
      </c>
    </row>
    <row r="161" spans="1:5" s="12" customFormat="1" ht="15.75">
      <c r="A161" s="36"/>
      <c r="B161" s="33"/>
      <c r="C161" s="33">
        <v>4240</v>
      </c>
      <c r="D161" s="35" t="s">
        <v>175</v>
      </c>
      <c r="E161" s="47">
        <v>6400</v>
      </c>
    </row>
    <row r="162" spans="1:5" s="12" customFormat="1" ht="15.75">
      <c r="A162" s="36"/>
      <c r="B162" s="33"/>
      <c r="C162" s="33">
        <v>4260</v>
      </c>
      <c r="D162" s="35" t="s">
        <v>140</v>
      </c>
      <c r="E162" s="47">
        <v>159000</v>
      </c>
    </row>
    <row r="163" spans="1:5" s="12" customFormat="1" ht="15.75">
      <c r="A163" s="36"/>
      <c r="B163" s="33"/>
      <c r="C163" s="33" t="s">
        <v>244</v>
      </c>
      <c r="D163" s="35" t="s">
        <v>245</v>
      </c>
      <c r="E163" s="47">
        <v>2720</v>
      </c>
    </row>
    <row r="164" spans="1:5" s="12" customFormat="1" ht="15.75">
      <c r="A164" s="36"/>
      <c r="B164" s="33"/>
      <c r="C164" s="33">
        <v>4300</v>
      </c>
      <c r="D164" s="35" t="s">
        <v>142</v>
      </c>
      <c r="E164" s="47">
        <v>58309</v>
      </c>
    </row>
    <row r="165" spans="1:5" s="12" customFormat="1" ht="15.75">
      <c r="A165" s="36"/>
      <c r="B165" s="33"/>
      <c r="C165" s="33" t="s">
        <v>246</v>
      </c>
      <c r="D165" s="35" t="s">
        <v>251</v>
      </c>
      <c r="E165" s="47">
        <v>6480</v>
      </c>
    </row>
    <row r="166" spans="1:5" s="12" customFormat="1" ht="27" customHeight="1">
      <c r="A166" s="36"/>
      <c r="B166" s="33"/>
      <c r="C166" s="33" t="s">
        <v>247</v>
      </c>
      <c r="D166" s="35" t="s">
        <v>262</v>
      </c>
      <c r="E166" s="47">
        <v>13490</v>
      </c>
    </row>
    <row r="167" spans="1:5" s="12" customFormat="1" ht="15.75">
      <c r="A167" s="36"/>
      <c r="B167" s="33"/>
      <c r="C167" s="33">
        <v>4410</v>
      </c>
      <c r="D167" s="35" t="s">
        <v>143</v>
      </c>
      <c r="E167" s="47">
        <v>5900</v>
      </c>
    </row>
    <row r="168" spans="1:5" s="12" customFormat="1" ht="15.75">
      <c r="A168" s="36"/>
      <c r="B168" s="33"/>
      <c r="C168" s="33">
        <v>4430</v>
      </c>
      <c r="D168" s="35" t="s">
        <v>155</v>
      </c>
      <c r="E168" s="47">
        <v>4700</v>
      </c>
    </row>
    <row r="169" spans="1:5" s="12" customFormat="1" ht="15.75">
      <c r="A169" s="36"/>
      <c r="B169" s="33"/>
      <c r="C169" s="33">
        <v>4440</v>
      </c>
      <c r="D169" s="35" t="s">
        <v>145</v>
      </c>
      <c r="E169" s="47">
        <v>158592</v>
      </c>
    </row>
    <row r="170" spans="1:5" s="12" customFormat="1" ht="25.5">
      <c r="A170" s="36"/>
      <c r="B170" s="33"/>
      <c r="C170" s="33" t="s">
        <v>248</v>
      </c>
      <c r="D170" s="35" t="s">
        <v>252</v>
      </c>
      <c r="E170" s="47">
        <v>1300</v>
      </c>
    </row>
    <row r="171" spans="1:5" s="12" customFormat="1" ht="27.75" customHeight="1">
      <c r="A171" s="36"/>
      <c r="B171" s="33"/>
      <c r="C171" s="33" t="s">
        <v>249</v>
      </c>
      <c r="D171" s="35" t="s">
        <v>253</v>
      </c>
      <c r="E171" s="47">
        <v>3100</v>
      </c>
    </row>
    <row r="172" spans="1:5" s="12" customFormat="1" ht="15.75">
      <c r="A172" s="36"/>
      <c r="B172" s="33"/>
      <c r="C172" s="33" t="s">
        <v>250</v>
      </c>
      <c r="D172" s="35" t="s">
        <v>254</v>
      </c>
      <c r="E172" s="47">
        <v>11900</v>
      </c>
    </row>
    <row r="173" spans="1:5" s="12" customFormat="1" ht="15.75">
      <c r="A173" s="36"/>
      <c r="B173" s="33"/>
      <c r="C173" s="33" t="s">
        <v>272</v>
      </c>
      <c r="D173" s="35" t="s">
        <v>174</v>
      </c>
      <c r="E173" s="47">
        <v>40000</v>
      </c>
    </row>
    <row r="174" spans="1:5" s="12" customFormat="1" ht="15.75">
      <c r="A174" s="36"/>
      <c r="B174" s="33" t="s">
        <v>222</v>
      </c>
      <c r="C174" s="33"/>
      <c r="D174" s="34" t="s">
        <v>223</v>
      </c>
      <c r="E174" s="47">
        <f>SUM(E175:E187)</f>
        <v>284893</v>
      </c>
    </row>
    <row r="175" spans="1:5" s="12" customFormat="1" ht="15.75">
      <c r="A175" s="36"/>
      <c r="B175" s="33"/>
      <c r="C175" s="33" t="s">
        <v>120</v>
      </c>
      <c r="D175" s="35" t="s">
        <v>280</v>
      </c>
      <c r="E175" s="47">
        <v>16509</v>
      </c>
    </row>
    <row r="176" spans="1:5" s="12" customFormat="1" ht="15.75">
      <c r="A176" s="36"/>
      <c r="B176" s="33"/>
      <c r="C176" s="33" t="s">
        <v>197</v>
      </c>
      <c r="D176" s="35" t="s">
        <v>161</v>
      </c>
      <c r="E176" s="47">
        <v>184765</v>
      </c>
    </row>
    <row r="177" spans="1:5" s="12" customFormat="1" ht="15.75">
      <c r="A177" s="36"/>
      <c r="B177" s="33"/>
      <c r="C177" s="33" t="s">
        <v>117</v>
      </c>
      <c r="D177" s="35" t="s">
        <v>135</v>
      </c>
      <c r="E177" s="47">
        <v>14124</v>
      </c>
    </row>
    <row r="178" spans="1:5" s="12" customFormat="1" ht="15.75">
      <c r="A178" s="36"/>
      <c r="B178" s="33"/>
      <c r="C178" s="33" t="s">
        <v>124</v>
      </c>
      <c r="D178" s="35" t="s">
        <v>136</v>
      </c>
      <c r="E178" s="47">
        <v>36169</v>
      </c>
    </row>
    <row r="179" spans="1:5" s="12" customFormat="1" ht="15.75">
      <c r="A179" s="36"/>
      <c r="B179" s="33"/>
      <c r="C179" s="33" t="s">
        <v>125</v>
      </c>
      <c r="D179" s="35" t="s">
        <v>137</v>
      </c>
      <c r="E179" s="47">
        <v>5152</v>
      </c>
    </row>
    <row r="180" spans="1:5" s="12" customFormat="1" ht="15.75">
      <c r="A180" s="36"/>
      <c r="B180" s="33"/>
      <c r="C180" s="33" t="s">
        <v>113</v>
      </c>
      <c r="D180" s="35" t="s">
        <v>139</v>
      </c>
      <c r="E180" s="47">
        <v>2200</v>
      </c>
    </row>
    <row r="181" spans="1:5" s="12" customFormat="1" ht="15.75">
      <c r="A181" s="36"/>
      <c r="B181" s="33"/>
      <c r="C181" s="33" t="s">
        <v>224</v>
      </c>
      <c r="D181" s="35" t="s">
        <v>175</v>
      </c>
      <c r="E181" s="47">
        <v>1200</v>
      </c>
    </row>
    <row r="182" spans="1:5" s="12" customFormat="1" ht="15.75">
      <c r="A182" s="36"/>
      <c r="B182" s="33"/>
      <c r="C182" s="33" t="s">
        <v>115</v>
      </c>
      <c r="D182" s="35" t="s">
        <v>140</v>
      </c>
      <c r="E182" s="47">
        <v>11700</v>
      </c>
    </row>
    <row r="183" spans="1:5" s="12" customFormat="1" ht="15.75">
      <c r="A183" s="36"/>
      <c r="B183" s="33"/>
      <c r="C183" s="33" t="s">
        <v>244</v>
      </c>
      <c r="D183" s="35" t="s">
        <v>245</v>
      </c>
      <c r="E183" s="47">
        <v>152</v>
      </c>
    </row>
    <row r="184" spans="1:5" s="12" customFormat="1" ht="15.75">
      <c r="A184" s="36"/>
      <c r="B184" s="33"/>
      <c r="C184" s="33" t="s">
        <v>121</v>
      </c>
      <c r="D184" s="35" t="s">
        <v>142</v>
      </c>
      <c r="E184" s="47">
        <v>500</v>
      </c>
    </row>
    <row r="185" spans="1:5" s="12" customFormat="1" ht="28.5" customHeight="1">
      <c r="A185" s="36"/>
      <c r="B185" s="33"/>
      <c r="C185" s="33" t="s">
        <v>247</v>
      </c>
      <c r="D185" s="35" t="s">
        <v>262</v>
      </c>
      <c r="E185" s="47">
        <v>600</v>
      </c>
    </row>
    <row r="186" spans="1:5" s="12" customFormat="1" ht="15.75">
      <c r="A186" s="36"/>
      <c r="B186" s="33"/>
      <c r="C186" s="33">
        <v>4430</v>
      </c>
      <c r="D186" s="35" t="s">
        <v>155</v>
      </c>
      <c r="E186" s="47">
        <v>200</v>
      </c>
    </row>
    <row r="187" spans="1:5" s="12" customFormat="1" ht="15.75">
      <c r="A187" s="36"/>
      <c r="B187" s="33"/>
      <c r="C187" s="33">
        <v>4440</v>
      </c>
      <c r="D187" s="35" t="s">
        <v>145</v>
      </c>
      <c r="E187" s="47">
        <v>11622</v>
      </c>
    </row>
    <row r="188" spans="1:5" s="12" customFormat="1" ht="15.75">
      <c r="A188" s="36"/>
      <c r="B188" s="33">
        <v>80110</v>
      </c>
      <c r="C188" s="33"/>
      <c r="D188" s="34" t="s">
        <v>85</v>
      </c>
      <c r="E188" s="47">
        <f>SUM(E189:E204)</f>
        <v>1368789</v>
      </c>
    </row>
    <row r="189" spans="1:5" s="12" customFormat="1" ht="15.75">
      <c r="A189" s="36"/>
      <c r="B189" s="33"/>
      <c r="C189" s="33">
        <v>3020</v>
      </c>
      <c r="D189" s="35" t="s">
        <v>280</v>
      </c>
      <c r="E189" s="47">
        <v>84227</v>
      </c>
    </row>
    <row r="190" spans="1:5" s="12" customFormat="1" ht="15.75">
      <c r="A190" s="36"/>
      <c r="B190" s="33"/>
      <c r="C190" s="33">
        <v>4010</v>
      </c>
      <c r="D190" s="35" t="s">
        <v>176</v>
      </c>
      <c r="E190" s="47">
        <v>918802</v>
      </c>
    </row>
    <row r="191" spans="1:5" s="12" customFormat="1" ht="15.75">
      <c r="A191" s="36"/>
      <c r="B191" s="33"/>
      <c r="C191" s="33">
        <v>4040</v>
      </c>
      <c r="D191" s="35" t="s">
        <v>135</v>
      </c>
      <c r="E191" s="47">
        <v>74848</v>
      </c>
    </row>
    <row r="192" spans="1:5" s="12" customFormat="1" ht="15.75">
      <c r="A192" s="36"/>
      <c r="B192" s="33"/>
      <c r="C192" s="33">
        <v>4110</v>
      </c>
      <c r="D192" s="35" t="s">
        <v>177</v>
      </c>
      <c r="E192" s="47">
        <v>185265</v>
      </c>
    </row>
    <row r="193" spans="1:5" s="12" customFormat="1" ht="15.75">
      <c r="A193" s="36"/>
      <c r="B193" s="33"/>
      <c r="C193" s="33">
        <v>4120</v>
      </c>
      <c r="D193" s="35" t="s">
        <v>137</v>
      </c>
      <c r="E193" s="47">
        <v>25996</v>
      </c>
    </row>
    <row r="194" spans="1:5" s="12" customFormat="1" ht="15.75">
      <c r="A194" s="36"/>
      <c r="B194" s="33"/>
      <c r="C194" s="33" t="s">
        <v>112</v>
      </c>
      <c r="D194" s="35" t="s">
        <v>165</v>
      </c>
      <c r="E194" s="47">
        <v>2800</v>
      </c>
    </row>
    <row r="195" spans="1:5" s="12" customFormat="1" ht="15.75">
      <c r="A195" s="36"/>
      <c r="B195" s="33"/>
      <c r="C195" s="33">
        <v>4210</v>
      </c>
      <c r="D195" s="35" t="s">
        <v>139</v>
      </c>
      <c r="E195" s="47">
        <v>5100</v>
      </c>
    </row>
    <row r="196" spans="1:5" s="12" customFormat="1" ht="15.75">
      <c r="A196" s="36"/>
      <c r="B196" s="33"/>
      <c r="C196" s="33">
        <v>4240</v>
      </c>
      <c r="D196" s="35" t="s">
        <v>178</v>
      </c>
      <c r="E196" s="47">
        <v>1500</v>
      </c>
    </row>
    <row r="197" spans="1:5" s="12" customFormat="1" ht="15.75">
      <c r="A197" s="36"/>
      <c r="B197" s="33"/>
      <c r="C197" s="33" t="s">
        <v>244</v>
      </c>
      <c r="D197" s="35" t="s">
        <v>245</v>
      </c>
      <c r="E197" s="47">
        <v>630</v>
      </c>
    </row>
    <row r="198" spans="1:5" s="12" customFormat="1" ht="15.75">
      <c r="A198" s="36"/>
      <c r="B198" s="33"/>
      <c r="C198" s="33">
        <v>4300</v>
      </c>
      <c r="D198" s="35" t="s">
        <v>142</v>
      </c>
      <c r="E198" s="47">
        <v>3870</v>
      </c>
    </row>
    <row r="199" spans="1:5" s="12" customFormat="1" ht="15.75">
      <c r="A199" s="36"/>
      <c r="B199" s="33"/>
      <c r="C199" s="33" t="s">
        <v>246</v>
      </c>
      <c r="D199" s="35" t="s">
        <v>251</v>
      </c>
      <c r="E199" s="47">
        <v>730</v>
      </c>
    </row>
    <row r="200" spans="1:5" s="12" customFormat="1" ht="17.25" customHeight="1">
      <c r="A200" s="36"/>
      <c r="B200" s="33"/>
      <c r="C200" s="33" t="s">
        <v>247</v>
      </c>
      <c r="D200" s="35" t="s">
        <v>262</v>
      </c>
      <c r="E200" s="47">
        <v>2270</v>
      </c>
    </row>
    <row r="201" spans="1:5" s="12" customFormat="1" ht="15.75">
      <c r="A201" s="36"/>
      <c r="B201" s="33"/>
      <c r="C201" s="33">
        <v>4410</v>
      </c>
      <c r="D201" s="35" t="s">
        <v>143</v>
      </c>
      <c r="E201" s="47">
        <v>1600</v>
      </c>
    </row>
    <row r="202" spans="1:5" s="12" customFormat="1" ht="15.75">
      <c r="A202" s="36"/>
      <c r="B202" s="33"/>
      <c r="C202" s="33">
        <v>4430</v>
      </c>
      <c r="D202" s="35" t="s">
        <v>155</v>
      </c>
      <c r="E202" s="47">
        <v>500</v>
      </c>
    </row>
    <row r="203" spans="1:5" s="12" customFormat="1" ht="15.75">
      <c r="A203" s="36"/>
      <c r="B203" s="33"/>
      <c r="C203" s="33">
        <v>4440</v>
      </c>
      <c r="D203" s="35" t="s">
        <v>145</v>
      </c>
      <c r="E203" s="47">
        <v>59651</v>
      </c>
    </row>
    <row r="204" spans="1:5" s="12" customFormat="1" ht="27" customHeight="1">
      <c r="A204" s="36"/>
      <c r="B204" s="33"/>
      <c r="C204" s="33" t="s">
        <v>249</v>
      </c>
      <c r="D204" s="35" t="s">
        <v>253</v>
      </c>
      <c r="E204" s="47">
        <v>1000</v>
      </c>
    </row>
    <row r="205" spans="1:5" s="12" customFormat="1" ht="15.75">
      <c r="A205" s="36"/>
      <c r="B205" s="33">
        <v>80113</v>
      </c>
      <c r="C205" s="33"/>
      <c r="D205" s="34" t="s">
        <v>179</v>
      </c>
      <c r="E205" s="47">
        <f>SUM(E206:E207)</f>
        <v>108655</v>
      </c>
    </row>
    <row r="206" spans="1:5" s="12" customFormat="1" ht="31.5" customHeight="1">
      <c r="A206" s="36"/>
      <c r="B206" s="33"/>
      <c r="C206" s="33">
        <v>2320</v>
      </c>
      <c r="D206" s="35" t="s">
        <v>278</v>
      </c>
      <c r="E206" s="47">
        <v>16000</v>
      </c>
    </row>
    <row r="207" spans="1:5" s="12" customFormat="1" ht="15.75">
      <c r="A207" s="36"/>
      <c r="B207" s="33"/>
      <c r="C207" s="33">
        <v>4300</v>
      </c>
      <c r="D207" s="35" t="s">
        <v>142</v>
      </c>
      <c r="E207" s="47">
        <v>92655</v>
      </c>
    </row>
    <row r="208" spans="1:5" s="12" customFormat="1" ht="15.75">
      <c r="A208" s="36"/>
      <c r="B208" s="33" t="s">
        <v>225</v>
      </c>
      <c r="C208" s="33"/>
      <c r="D208" s="34" t="s">
        <v>102</v>
      </c>
      <c r="E208" s="47">
        <f>E209</f>
        <v>9503</v>
      </c>
    </row>
    <row r="209" spans="1:5" s="12" customFormat="1" ht="15.75">
      <c r="A209" s="36"/>
      <c r="B209" s="33"/>
      <c r="C209" s="33" t="s">
        <v>198</v>
      </c>
      <c r="D209" s="35" t="s">
        <v>145</v>
      </c>
      <c r="E209" s="47">
        <v>9503</v>
      </c>
    </row>
    <row r="210" spans="1:5" s="12" customFormat="1" ht="15.75">
      <c r="A210" s="36"/>
      <c r="B210" s="33">
        <v>80146</v>
      </c>
      <c r="C210" s="33"/>
      <c r="D210" s="34" t="s">
        <v>180</v>
      </c>
      <c r="E210" s="47">
        <f>SUM(E211:E213)</f>
        <v>24675</v>
      </c>
    </row>
    <row r="211" spans="1:5" s="12" customFormat="1" ht="15.75">
      <c r="A211" s="36"/>
      <c r="B211" s="33"/>
      <c r="C211" s="33">
        <v>4210</v>
      </c>
      <c r="D211" s="35" t="s">
        <v>139</v>
      </c>
      <c r="E211" s="47">
        <v>3070</v>
      </c>
    </row>
    <row r="212" spans="1:5" s="12" customFormat="1" ht="15.75">
      <c r="A212" s="36"/>
      <c r="B212" s="33"/>
      <c r="C212" s="33">
        <v>4300</v>
      </c>
      <c r="D212" s="35" t="s">
        <v>142</v>
      </c>
      <c r="E212" s="47">
        <v>19760</v>
      </c>
    </row>
    <row r="213" spans="1:5" s="12" customFormat="1" ht="15.75">
      <c r="A213" s="36"/>
      <c r="B213" s="33"/>
      <c r="C213" s="33">
        <v>4410</v>
      </c>
      <c r="D213" s="35" t="s">
        <v>181</v>
      </c>
      <c r="E213" s="47">
        <v>1845</v>
      </c>
    </row>
    <row r="214" spans="1:5" s="12" customFormat="1" ht="15.75">
      <c r="A214" s="38">
        <v>851</v>
      </c>
      <c r="B214" s="31"/>
      <c r="C214" s="31"/>
      <c r="D214" s="32" t="s">
        <v>239</v>
      </c>
      <c r="E214" s="48">
        <f>E215+E217+E221+E228</f>
        <v>107225</v>
      </c>
    </row>
    <row r="215" spans="1:5" s="12" customFormat="1" ht="15.75">
      <c r="A215" s="36"/>
      <c r="B215" s="33">
        <v>85121</v>
      </c>
      <c r="C215" s="33"/>
      <c r="D215" s="34" t="s">
        <v>182</v>
      </c>
      <c r="E215" s="47">
        <f>SUM(E216:E216)</f>
        <v>50000</v>
      </c>
    </row>
    <row r="216" spans="1:5" s="12" customFormat="1" ht="15.75">
      <c r="A216" s="36"/>
      <c r="B216" s="33"/>
      <c r="C216" s="33" t="s">
        <v>116</v>
      </c>
      <c r="D216" s="35" t="s">
        <v>130</v>
      </c>
      <c r="E216" s="47">
        <v>50000</v>
      </c>
    </row>
    <row r="217" spans="1:5" s="12" customFormat="1" ht="15.75">
      <c r="A217" s="36"/>
      <c r="B217" s="33" t="s">
        <v>226</v>
      </c>
      <c r="C217" s="33"/>
      <c r="D217" s="34" t="s">
        <v>227</v>
      </c>
      <c r="E217" s="47">
        <f>SUM(E218:E220)</f>
        <v>4500</v>
      </c>
    </row>
    <row r="218" spans="1:5" s="12" customFormat="1" ht="15.75">
      <c r="A218" s="36"/>
      <c r="B218" s="33"/>
      <c r="C218" s="33" t="s">
        <v>112</v>
      </c>
      <c r="D218" s="35" t="s">
        <v>165</v>
      </c>
      <c r="E218" s="47">
        <v>2000</v>
      </c>
    </row>
    <row r="219" spans="1:5" s="12" customFormat="1" ht="15.75">
      <c r="A219" s="36"/>
      <c r="B219" s="33"/>
      <c r="C219" s="33" t="s">
        <v>113</v>
      </c>
      <c r="D219" s="35" t="s">
        <v>139</v>
      </c>
      <c r="E219" s="47">
        <v>300</v>
      </c>
    </row>
    <row r="220" spans="1:5" s="12" customFormat="1" ht="15.75">
      <c r="A220" s="36"/>
      <c r="B220" s="33"/>
      <c r="C220" s="33" t="s">
        <v>121</v>
      </c>
      <c r="D220" s="35" t="s">
        <v>142</v>
      </c>
      <c r="E220" s="47">
        <v>2200</v>
      </c>
    </row>
    <row r="221" spans="1:5" s="12" customFormat="1" ht="15.75">
      <c r="A221" s="36"/>
      <c r="B221" s="33">
        <v>85154</v>
      </c>
      <c r="C221" s="33"/>
      <c r="D221" s="34" t="s">
        <v>183</v>
      </c>
      <c r="E221" s="47">
        <f>SUM(E222:E227)</f>
        <v>49437</v>
      </c>
    </row>
    <row r="222" spans="1:5" s="12" customFormat="1" ht="15.75">
      <c r="A222" s="36"/>
      <c r="B222" s="33"/>
      <c r="C222" s="33" t="s">
        <v>124</v>
      </c>
      <c r="D222" s="35" t="s">
        <v>177</v>
      </c>
      <c r="E222" s="47">
        <v>262</v>
      </c>
    </row>
    <row r="223" spans="1:5" s="12" customFormat="1" ht="15.75">
      <c r="A223" s="36"/>
      <c r="B223" s="33"/>
      <c r="C223" s="33" t="s">
        <v>125</v>
      </c>
      <c r="D223" s="35" t="s">
        <v>137</v>
      </c>
      <c r="E223" s="47">
        <v>38</v>
      </c>
    </row>
    <row r="224" spans="1:5" s="12" customFormat="1" ht="15.75">
      <c r="A224" s="36"/>
      <c r="B224" s="33"/>
      <c r="C224" s="33" t="s">
        <v>112</v>
      </c>
      <c r="D224" s="35" t="s">
        <v>165</v>
      </c>
      <c r="E224" s="47">
        <v>17530</v>
      </c>
    </row>
    <row r="225" spans="1:5" s="12" customFormat="1" ht="15.75">
      <c r="A225" s="36"/>
      <c r="B225" s="33"/>
      <c r="C225" s="33">
        <v>4210</v>
      </c>
      <c r="D225" s="35" t="s">
        <v>139</v>
      </c>
      <c r="E225" s="47">
        <v>2067</v>
      </c>
    </row>
    <row r="226" spans="1:5" s="12" customFormat="1" ht="15.75">
      <c r="A226" s="36"/>
      <c r="B226" s="33"/>
      <c r="C226" s="33">
        <v>4300</v>
      </c>
      <c r="D226" s="35" t="s">
        <v>142</v>
      </c>
      <c r="E226" s="47">
        <v>29040</v>
      </c>
    </row>
    <row r="227" spans="1:5" s="12" customFormat="1" ht="15.75">
      <c r="A227" s="36"/>
      <c r="B227" s="33"/>
      <c r="C227" s="33">
        <v>4410</v>
      </c>
      <c r="D227" s="35" t="s">
        <v>143</v>
      </c>
      <c r="E227" s="47">
        <v>500</v>
      </c>
    </row>
    <row r="228" spans="1:5" s="12" customFormat="1" ht="15.75">
      <c r="A228" s="36"/>
      <c r="B228" s="33">
        <v>85158</v>
      </c>
      <c r="C228" s="33"/>
      <c r="D228" s="34" t="s">
        <v>184</v>
      </c>
      <c r="E228" s="47">
        <f>E229</f>
        <v>3288</v>
      </c>
    </row>
    <row r="229" spans="1:5" s="12" customFormat="1" ht="32.25" customHeight="1">
      <c r="A229" s="36"/>
      <c r="B229" s="33"/>
      <c r="C229" s="33">
        <v>2310</v>
      </c>
      <c r="D229" s="35" t="s">
        <v>185</v>
      </c>
      <c r="E229" s="47">
        <v>3288</v>
      </c>
    </row>
    <row r="230" spans="1:5" s="12" customFormat="1" ht="15.75">
      <c r="A230" s="38">
        <v>852</v>
      </c>
      <c r="B230" s="31"/>
      <c r="C230" s="31"/>
      <c r="D230" s="32" t="s">
        <v>240</v>
      </c>
      <c r="E230" s="48">
        <f>E231+E233+E252+E254+E256+E258+E273+E275+E285</f>
        <v>4796000</v>
      </c>
    </row>
    <row r="231" spans="1:5" s="12" customFormat="1" ht="15.75">
      <c r="A231" s="36"/>
      <c r="B231" s="33" t="s">
        <v>255</v>
      </c>
      <c r="C231" s="33"/>
      <c r="D231" s="34" t="s">
        <v>258</v>
      </c>
      <c r="E231" s="47">
        <f>E232</f>
        <v>44280</v>
      </c>
    </row>
    <row r="232" spans="1:5" s="12" customFormat="1" ht="31.5" customHeight="1">
      <c r="A232" s="36"/>
      <c r="B232" s="33"/>
      <c r="C232" s="33" t="s">
        <v>256</v>
      </c>
      <c r="D232" s="35" t="s">
        <v>257</v>
      </c>
      <c r="E232" s="47">
        <v>44280</v>
      </c>
    </row>
    <row r="233" spans="1:5" s="12" customFormat="1" ht="30.75" customHeight="1">
      <c r="A233" s="38"/>
      <c r="B233" s="33" t="s">
        <v>195</v>
      </c>
      <c r="C233" s="33"/>
      <c r="D233" s="42" t="s">
        <v>199</v>
      </c>
      <c r="E233" s="47">
        <f>SUM(E234:E251)</f>
        <v>3814808</v>
      </c>
    </row>
    <row r="234" spans="1:5" s="12" customFormat="1" ht="15.75">
      <c r="A234" s="38"/>
      <c r="B234" s="33"/>
      <c r="C234" s="33" t="s">
        <v>120</v>
      </c>
      <c r="D234" s="35" t="s">
        <v>280</v>
      </c>
      <c r="E234" s="47">
        <v>230</v>
      </c>
    </row>
    <row r="235" spans="1:5" s="12" customFormat="1" ht="15.75">
      <c r="A235" s="38"/>
      <c r="B235" s="33"/>
      <c r="C235" s="33" t="s">
        <v>196</v>
      </c>
      <c r="D235" s="40" t="s">
        <v>186</v>
      </c>
      <c r="E235" s="47">
        <v>3703698</v>
      </c>
    </row>
    <row r="236" spans="1:5" s="12" customFormat="1" ht="15.75">
      <c r="A236" s="38"/>
      <c r="B236" s="33"/>
      <c r="C236" s="33" t="s">
        <v>197</v>
      </c>
      <c r="D236" s="40" t="s">
        <v>161</v>
      </c>
      <c r="E236" s="47">
        <v>58650</v>
      </c>
    </row>
    <row r="237" spans="1:5" s="12" customFormat="1" ht="15.75">
      <c r="A237" s="38"/>
      <c r="B237" s="33"/>
      <c r="C237" s="33" t="s">
        <v>117</v>
      </c>
      <c r="D237" s="40" t="s">
        <v>200</v>
      </c>
      <c r="E237" s="47">
        <v>3380</v>
      </c>
    </row>
    <row r="238" spans="1:5" s="12" customFormat="1" ht="15.75">
      <c r="A238" s="38"/>
      <c r="B238" s="33"/>
      <c r="C238" s="33" t="s">
        <v>124</v>
      </c>
      <c r="D238" s="40" t="s">
        <v>136</v>
      </c>
      <c r="E238" s="47">
        <v>10820</v>
      </c>
    </row>
    <row r="239" spans="1:5" s="12" customFormat="1" ht="15.75">
      <c r="A239" s="38"/>
      <c r="B239" s="33"/>
      <c r="C239" s="33" t="s">
        <v>125</v>
      </c>
      <c r="D239" s="40" t="s">
        <v>137</v>
      </c>
      <c r="E239" s="47">
        <v>1520</v>
      </c>
    </row>
    <row r="240" spans="1:5" s="12" customFormat="1" ht="15.75">
      <c r="A240" s="38"/>
      <c r="B240" s="33"/>
      <c r="C240" s="33" t="s">
        <v>112</v>
      </c>
      <c r="D240" s="35" t="s">
        <v>165</v>
      </c>
      <c r="E240" s="47">
        <v>4600</v>
      </c>
    </row>
    <row r="241" spans="1:5" s="12" customFormat="1" ht="15.75">
      <c r="A241" s="38"/>
      <c r="B241" s="33"/>
      <c r="C241" s="33" t="s">
        <v>113</v>
      </c>
      <c r="D241" s="40" t="s">
        <v>139</v>
      </c>
      <c r="E241" s="47">
        <v>11670</v>
      </c>
    </row>
    <row r="242" spans="1:5" s="12" customFormat="1" ht="15.75">
      <c r="A242" s="38"/>
      <c r="B242" s="33"/>
      <c r="C242" s="33" t="s">
        <v>244</v>
      </c>
      <c r="D242" s="35" t="s">
        <v>245</v>
      </c>
      <c r="E242" s="47">
        <v>100</v>
      </c>
    </row>
    <row r="243" spans="1:5" s="12" customFormat="1" ht="15.75">
      <c r="A243" s="38"/>
      <c r="B243" s="33"/>
      <c r="C243" s="33" t="s">
        <v>121</v>
      </c>
      <c r="D243" s="40" t="s">
        <v>142</v>
      </c>
      <c r="E243" s="47">
        <v>6580</v>
      </c>
    </row>
    <row r="244" spans="1:5" s="12" customFormat="1" ht="15.75">
      <c r="A244" s="38"/>
      <c r="B244" s="33"/>
      <c r="C244" s="33" t="s">
        <v>246</v>
      </c>
      <c r="D244" s="35" t="s">
        <v>251</v>
      </c>
      <c r="E244" s="47">
        <v>900</v>
      </c>
    </row>
    <row r="245" spans="1:5" s="12" customFormat="1" ht="14.25" customHeight="1">
      <c r="A245" s="38"/>
      <c r="B245" s="33"/>
      <c r="C245" s="33" t="s">
        <v>247</v>
      </c>
      <c r="D245" s="35" t="s">
        <v>262</v>
      </c>
      <c r="E245" s="47">
        <v>3790</v>
      </c>
    </row>
    <row r="246" spans="1:5" s="12" customFormat="1" ht="15.75">
      <c r="A246" s="38"/>
      <c r="B246" s="33"/>
      <c r="C246" s="33" t="s">
        <v>228</v>
      </c>
      <c r="D246" s="35" t="s">
        <v>143</v>
      </c>
      <c r="E246" s="47">
        <v>350</v>
      </c>
    </row>
    <row r="247" spans="1:5" s="12" customFormat="1" ht="15.75">
      <c r="A247" s="38"/>
      <c r="B247" s="33"/>
      <c r="C247" s="33" t="s">
        <v>114</v>
      </c>
      <c r="D247" s="35" t="s">
        <v>155</v>
      </c>
      <c r="E247" s="47">
        <v>1000</v>
      </c>
    </row>
    <row r="248" spans="1:5" s="12" customFormat="1" ht="15.75">
      <c r="A248" s="38"/>
      <c r="B248" s="33"/>
      <c r="C248" s="33" t="s">
        <v>198</v>
      </c>
      <c r="D248" s="35" t="s">
        <v>145</v>
      </c>
      <c r="E248" s="47">
        <v>2520</v>
      </c>
    </row>
    <row r="249" spans="1:5" s="12" customFormat="1" ht="28.5" customHeight="1">
      <c r="A249" s="38"/>
      <c r="B249" s="33"/>
      <c r="C249" s="33" t="s">
        <v>248</v>
      </c>
      <c r="D249" s="35" t="s">
        <v>252</v>
      </c>
      <c r="E249" s="47">
        <v>1500</v>
      </c>
    </row>
    <row r="250" spans="1:5" s="12" customFormat="1" ht="24" customHeight="1">
      <c r="A250" s="38"/>
      <c r="B250" s="33"/>
      <c r="C250" s="33" t="s">
        <v>249</v>
      </c>
      <c r="D250" s="35" t="s">
        <v>253</v>
      </c>
      <c r="E250" s="47">
        <v>300</v>
      </c>
    </row>
    <row r="251" spans="1:5" s="12" customFormat="1" ht="18.75" customHeight="1">
      <c r="A251" s="38"/>
      <c r="B251" s="33"/>
      <c r="C251" s="33" t="s">
        <v>250</v>
      </c>
      <c r="D251" s="35" t="s">
        <v>254</v>
      </c>
      <c r="E251" s="47">
        <v>3200</v>
      </c>
    </row>
    <row r="252" spans="1:5" s="12" customFormat="1" ht="27.75" customHeight="1">
      <c r="A252" s="38"/>
      <c r="B252" s="33">
        <v>85213</v>
      </c>
      <c r="C252" s="33"/>
      <c r="D252" s="42" t="s">
        <v>96</v>
      </c>
      <c r="E252" s="47">
        <f>E253</f>
        <v>33840</v>
      </c>
    </row>
    <row r="253" spans="1:5" s="12" customFormat="1" ht="15.75">
      <c r="A253" s="38"/>
      <c r="B253" s="33"/>
      <c r="C253" s="33">
        <v>4130</v>
      </c>
      <c r="D253" s="40" t="s">
        <v>201</v>
      </c>
      <c r="E253" s="47">
        <v>33840</v>
      </c>
    </row>
    <row r="254" spans="1:5" s="12" customFormat="1" ht="15.75">
      <c r="A254" s="36"/>
      <c r="B254" s="33">
        <v>85214</v>
      </c>
      <c r="C254" s="33"/>
      <c r="D254" s="34" t="s">
        <v>97</v>
      </c>
      <c r="E254" s="47">
        <f>E255</f>
        <v>403864</v>
      </c>
    </row>
    <row r="255" spans="1:5" s="12" customFormat="1" ht="15.75">
      <c r="A255" s="36"/>
      <c r="B255" s="33"/>
      <c r="C255" s="33">
        <v>3110</v>
      </c>
      <c r="D255" s="35" t="s">
        <v>186</v>
      </c>
      <c r="E255" s="47">
        <v>403864</v>
      </c>
    </row>
    <row r="256" spans="1:5" s="12" customFormat="1" ht="15.75">
      <c r="A256" s="36"/>
      <c r="B256" s="33">
        <v>85215</v>
      </c>
      <c r="C256" s="33"/>
      <c r="D256" s="34" t="s">
        <v>187</v>
      </c>
      <c r="E256" s="47">
        <f>E257</f>
        <v>34000</v>
      </c>
    </row>
    <row r="257" spans="1:5" s="12" customFormat="1" ht="15.75">
      <c r="A257" s="36"/>
      <c r="B257" s="33"/>
      <c r="C257" s="33">
        <v>3110</v>
      </c>
      <c r="D257" s="35" t="s">
        <v>186</v>
      </c>
      <c r="E257" s="47">
        <v>34000</v>
      </c>
    </row>
    <row r="258" spans="1:5" s="12" customFormat="1" ht="15.75">
      <c r="A258" s="36"/>
      <c r="B258" s="33">
        <v>85219</v>
      </c>
      <c r="C258" s="33"/>
      <c r="D258" s="34" t="s">
        <v>87</v>
      </c>
      <c r="E258" s="47">
        <f>SUM(E259:E272)</f>
        <v>215280</v>
      </c>
    </row>
    <row r="259" spans="1:5" s="12" customFormat="1" ht="15.75">
      <c r="A259" s="36"/>
      <c r="B259" s="33"/>
      <c r="C259" s="33">
        <v>3020</v>
      </c>
      <c r="D259" s="35" t="s">
        <v>280</v>
      </c>
      <c r="E259" s="47">
        <v>860</v>
      </c>
    </row>
    <row r="260" spans="1:5" s="12" customFormat="1" ht="15.75">
      <c r="A260" s="36"/>
      <c r="B260" s="33"/>
      <c r="C260" s="33">
        <v>4010</v>
      </c>
      <c r="D260" s="35" t="s">
        <v>161</v>
      </c>
      <c r="E260" s="47">
        <v>151470</v>
      </c>
    </row>
    <row r="261" spans="1:5" s="12" customFormat="1" ht="15.75">
      <c r="A261" s="36"/>
      <c r="B261" s="33"/>
      <c r="C261" s="33">
        <v>4040</v>
      </c>
      <c r="D261" s="35" t="s">
        <v>135</v>
      </c>
      <c r="E261" s="47">
        <v>11500</v>
      </c>
    </row>
    <row r="262" spans="1:5" s="12" customFormat="1" ht="15.75">
      <c r="A262" s="36"/>
      <c r="B262" s="33"/>
      <c r="C262" s="33">
        <v>4110</v>
      </c>
      <c r="D262" s="35" t="s">
        <v>136</v>
      </c>
      <c r="E262" s="47">
        <v>28080</v>
      </c>
    </row>
    <row r="263" spans="1:5" s="12" customFormat="1" ht="15.75">
      <c r="A263" s="36"/>
      <c r="B263" s="33"/>
      <c r="C263" s="33">
        <v>4120</v>
      </c>
      <c r="D263" s="35" t="s">
        <v>137</v>
      </c>
      <c r="E263" s="47">
        <v>3950</v>
      </c>
    </row>
    <row r="264" spans="1:5" s="12" customFormat="1" ht="15.75">
      <c r="A264" s="36"/>
      <c r="B264" s="33"/>
      <c r="C264" s="33">
        <v>4210</v>
      </c>
      <c r="D264" s="35" t="s">
        <v>139</v>
      </c>
      <c r="E264" s="47">
        <v>3300</v>
      </c>
    </row>
    <row r="265" spans="1:5" s="12" customFormat="1" ht="15.75">
      <c r="A265" s="36"/>
      <c r="B265" s="33"/>
      <c r="C265" s="33">
        <v>4260</v>
      </c>
      <c r="D265" s="35" t="s">
        <v>140</v>
      </c>
      <c r="E265" s="47">
        <v>5000</v>
      </c>
    </row>
    <row r="266" spans="1:5" s="12" customFormat="1" ht="15.75">
      <c r="A266" s="36"/>
      <c r="B266" s="33"/>
      <c r="C266" s="33" t="s">
        <v>244</v>
      </c>
      <c r="D266" s="35" t="s">
        <v>245</v>
      </c>
      <c r="E266" s="47">
        <v>250</v>
      </c>
    </row>
    <row r="267" spans="1:5" s="12" customFormat="1" ht="15.75">
      <c r="A267" s="36"/>
      <c r="B267" s="33"/>
      <c r="C267" s="33">
        <v>4300</v>
      </c>
      <c r="D267" s="35" t="s">
        <v>142</v>
      </c>
      <c r="E267" s="47">
        <v>2660</v>
      </c>
    </row>
    <row r="268" spans="1:5" s="12" customFormat="1" ht="15.75">
      <c r="A268" s="36"/>
      <c r="B268" s="33"/>
      <c r="C268" s="33">
        <v>4410</v>
      </c>
      <c r="D268" s="35" t="s">
        <v>143</v>
      </c>
      <c r="E268" s="47">
        <v>1304</v>
      </c>
    </row>
    <row r="269" spans="1:5" s="12" customFormat="1" ht="15.75">
      <c r="A269" s="36"/>
      <c r="B269" s="33"/>
      <c r="C269" s="33">
        <v>4430</v>
      </c>
      <c r="D269" s="35" t="s">
        <v>188</v>
      </c>
      <c r="E269" s="47">
        <v>200</v>
      </c>
    </row>
    <row r="270" spans="1:5" s="12" customFormat="1" ht="15.75">
      <c r="A270" s="36"/>
      <c r="B270" s="33"/>
      <c r="C270" s="33">
        <v>4440</v>
      </c>
      <c r="D270" s="35" t="s">
        <v>145</v>
      </c>
      <c r="E270" s="47">
        <v>4906</v>
      </c>
    </row>
    <row r="271" spans="1:5" s="12" customFormat="1" ht="25.5">
      <c r="A271" s="36"/>
      <c r="B271" s="33"/>
      <c r="C271" s="33" t="s">
        <v>248</v>
      </c>
      <c r="D271" s="35" t="s">
        <v>252</v>
      </c>
      <c r="E271" s="47">
        <v>1500</v>
      </c>
    </row>
    <row r="272" spans="1:5" s="12" customFormat="1" ht="25.5" customHeight="1">
      <c r="A272" s="36"/>
      <c r="B272" s="33"/>
      <c r="C272" s="33" t="s">
        <v>249</v>
      </c>
      <c r="D272" s="35" t="s">
        <v>253</v>
      </c>
      <c r="E272" s="47">
        <v>300</v>
      </c>
    </row>
    <row r="273" spans="1:5" s="12" customFormat="1" ht="31.5" customHeight="1">
      <c r="A273" s="36"/>
      <c r="B273" s="33" t="s">
        <v>229</v>
      </c>
      <c r="C273" s="33"/>
      <c r="D273" s="34" t="s">
        <v>230</v>
      </c>
      <c r="E273" s="47">
        <f>E274</f>
        <v>11000</v>
      </c>
    </row>
    <row r="274" spans="1:5" s="12" customFormat="1" ht="15.75">
      <c r="A274" s="36"/>
      <c r="B274" s="33"/>
      <c r="C274" s="33" t="s">
        <v>196</v>
      </c>
      <c r="D274" s="35" t="s">
        <v>186</v>
      </c>
      <c r="E274" s="47">
        <v>11000</v>
      </c>
    </row>
    <row r="275" spans="1:5" s="12" customFormat="1" ht="15.75">
      <c r="A275" s="36"/>
      <c r="B275" s="33">
        <v>85228</v>
      </c>
      <c r="C275" s="33"/>
      <c r="D275" s="34" t="s">
        <v>189</v>
      </c>
      <c r="E275" s="47">
        <f>SUM(E276:E284)</f>
        <v>159750</v>
      </c>
    </row>
    <row r="276" spans="1:5" s="12" customFormat="1" ht="15.75">
      <c r="A276" s="36"/>
      <c r="B276" s="33"/>
      <c r="C276" s="33">
        <v>3020</v>
      </c>
      <c r="D276" s="35" t="s">
        <v>280</v>
      </c>
      <c r="E276" s="47">
        <v>1750</v>
      </c>
    </row>
    <row r="277" spans="1:5" s="12" customFormat="1" ht="15.75">
      <c r="A277" s="36"/>
      <c r="B277" s="33"/>
      <c r="C277" s="33">
        <v>4010</v>
      </c>
      <c r="D277" s="35" t="s">
        <v>161</v>
      </c>
      <c r="E277" s="47">
        <v>120780</v>
      </c>
    </row>
    <row r="278" spans="1:5" s="12" customFormat="1" ht="15.75">
      <c r="A278" s="36"/>
      <c r="B278" s="33"/>
      <c r="C278" s="33">
        <v>4040</v>
      </c>
      <c r="D278" s="35" t="s">
        <v>135</v>
      </c>
      <c r="E278" s="47">
        <v>8331</v>
      </c>
    </row>
    <row r="279" spans="1:5" s="12" customFormat="1" ht="15.75">
      <c r="A279" s="36"/>
      <c r="B279" s="33"/>
      <c r="C279" s="33">
        <v>4110</v>
      </c>
      <c r="D279" s="35" t="s">
        <v>136</v>
      </c>
      <c r="E279" s="47">
        <v>20630</v>
      </c>
    </row>
    <row r="280" spans="1:5" s="12" customFormat="1" ht="15.75">
      <c r="A280" s="36"/>
      <c r="B280" s="33"/>
      <c r="C280" s="33">
        <v>4120</v>
      </c>
      <c r="D280" s="35" t="s">
        <v>137</v>
      </c>
      <c r="E280" s="47">
        <v>2890</v>
      </c>
    </row>
    <row r="281" spans="1:5" s="12" customFormat="1" ht="15.75">
      <c r="A281" s="36"/>
      <c r="B281" s="33"/>
      <c r="C281" s="33">
        <v>4210</v>
      </c>
      <c r="D281" s="35" t="s">
        <v>139</v>
      </c>
      <c r="E281" s="47">
        <v>113</v>
      </c>
    </row>
    <row r="282" spans="1:5" s="12" customFormat="1" ht="15.75">
      <c r="A282" s="36"/>
      <c r="B282" s="33"/>
      <c r="C282" s="33" t="s">
        <v>244</v>
      </c>
      <c r="D282" s="35" t="s">
        <v>245</v>
      </c>
      <c r="E282" s="47">
        <v>50</v>
      </c>
    </row>
    <row r="283" spans="1:5" s="12" customFormat="1" ht="15.75">
      <c r="A283" s="36"/>
      <c r="B283" s="33"/>
      <c r="C283" s="33">
        <v>4410</v>
      </c>
      <c r="D283" s="35" t="s">
        <v>143</v>
      </c>
      <c r="E283" s="47">
        <v>300</v>
      </c>
    </row>
    <row r="284" spans="1:5" s="12" customFormat="1" ht="15.75">
      <c r="A284" s="36"/>
      <c r="B284" s="33"/>
      <c r="C284" s="33">
        <v>4440</v>
      </c>
      <c r="D284" s="35" t="s">
        <v>145</v>
      </c>
      <c r="E284" s="47">
        <v>4906</v>
      </c>
    </row>
    <row r="285" spans="1:5" s="12" customFormat="1" ht="15.75">
      <c r="A285" s="36"/>
      <c r="B285" s="33">
        <v>85295</v>
      </c>
      <c r="C285" s="33"/>
      <c r="D285" s="34" t="s">
        <v>109</v>
      </c>
      <c r="E285" s="47">
        <f>E286</f>
        <v>79178</v>
      </c>
    </row>
    <row r="286" spans="1:5" s="12" customFormat="1" ht="15.75">
      <c r="A286" s="36"/>
      <c r="B286" s="33"/>
      <c r="C286" s="33">
        <v>3110</v>
      </c>
      <c r="D286" s="35" t="s">
        <v>186</v>
      </c>
      <c r="E286" s="47">
        <v>79178</v>
      </c>
    </row>
    <row r="287" spans="1:5" s="12" customFormat="1" ht="15.75">
      <c r="A287" s="38">
        <v>854</v>
      </c>
      <c r="B287" s="31"/>
      <c r="C287" s="31"/>
      <c r="D287" s="32" t="s">
        <v>241</v>
      </c>
      <c r="E287" s="48">
        <f>E288+E301</f>
        <v>333892</v>
      </c>
    </row>
    <row r="288" spans="1:5" s="12" customFormat="1" ht="15.75">
      <c r="A288" s="36"/>
      <c r="B288" s="33">
        <v>85401</v>
      </c>
      <c r="C288" s="33"/>
      <c r="D288" s="34" t="s">
        <v>190</v>
      </c>
      <c r="E288" s="47">
        <f>SUM(E289:E300)</f>
        <v>332310</v>
      </c>
    </row>
    <row r="289" spans="1:5" s="12" customFormat="1" ht="15.75">
      <c r="A289" s="36"/>
      <c r="B289" s="33"/>
      <c r="C289" s="33">
        <v>3020</v>
      </c>
      <c r="D289" s="35" t="s">
        <v>280</v>
      </c>
      <c r="E289" s="47">
        <v>17738</v>
      </c>
    </row>
    <row r="290" spans="1:5" s="12" customFormat="1" ht="15.75">
      <c r="A290" s="36"/>
      <c r="B290" s="33"/>
      <c r="C290" s="33">
        <v>4010</v>
      </c>
      <c r="D290" s="35" t="s">
        <v>161</v>
      </c>
      <c r="E290" s="47">
        <v>218043</v>
      </c>
    </row>
    <row r="291" spans="1:5" s="12" customFormat="1" ht="15.75">
      <c r="A291" s="36"/>
      <c r="B291" s="33"/>
      <c r="C291" s="33">
        <v>4040</v>
      </c>
      <c r="D291" s="35" t="s">
        <v>135</v>
      </c>
      <c r="E291" s="47">
        <v>17377</v>
      </c>
    </row>
    <row r="292" spans="1:5" s="12" customFormat="1" ht="15.75">
      <c r="A292" s="36"/>
      <c r="B292" s="33"/>
      <c r="C292" s="33">
        <v>4110</v>
      </c>
      <c r="D292" s="35" t="s">
        <v>136</v>
      </c>
      <c r="E292" s="47">
        <v>43381</v>
      </c>
    </row>
    <row r="293" spans="1:5" s="12" customFormat="1" ht="15.75">
      <c r="A293" s="36"/>
      <c r="B293" s="33"/>
      <c r="C293" s="33">
        <v>4120</v>
      </c>
      <c r="D293" s="35" t="s">
        <v>137</v>
      </c>
      <c r="E293" s="47">
        <v>6137</v>
      </c>
    </row>
    <row r="294" spans="1:5" s="12" customFormat="1" ht="15.75">
      <c r="A294" s="36"/>
      <c r="B294" s="33"/>
      <c r="C294" s="33" t="s">
        <v>112</v>
      </c>
      <c r="D294" s="35" t="s">
        <v>165</v>
      </c>
      <c r="E294" s="47">
        <v>290</v>
      </c>
    </row>
    <row r="295" spans="1:5" s="12" customFormat="1" ht="15.75">
      <c r="A295" s="36"/>
      <c r="B295" s="33"/>
      <c r="C295" s="33">
        <v>4210</v>
      </c>
      <c r="D295" s="35" t="s">
        <v>139</v>
      </c>
      <c r="E295" s="47">
        <v>2650</v>
      </c>
    </row>
    <row r="296" spans="1:5" s="12" customFormat="1" ht="15.75">
      <c r="A296" s="36"/>
      <c r="B296" s="33"/>
      <c r="C296" s="33">
        <v>4240</v>
      </c>
      <c r="D296" s="35" t="s">
        <v>178</v>
      </c>
      <c r="E296" s="47">
        <v>1400</v>
      </c>
    </row>
    <row r="297" spans="1:5" s="12" customFormat="1" ht="15.75">
      <c r="A297" s="36"/>
      <c r="B297" s="33"/>
      <c r="C297" s="33">
        <v>4260</v>
      </c>
      <c r="D297" s="35" t="s">
        <v>140</v>
      </c>
      <c r="E297" s="47">
        <v>2000</v>
      </c>
    </row>
    <row r="298" spans="1:5" s="12" customFormat="1" ht="15.75">
      <c r="A298" s="36"/>
      <c r="B298" s="33"/>
      <c r="C298" s="33" t="s">
        <v>244</v>
      </c>
      <c r="D298" s="35" t="s">
        <v>245</v>
      </c>
      <c r="E298" s="47">
        <v>260</v>
      </c>
    </row>
    <row r="299" spans="1:5" s="12" customFormat="1" ht="15.75">
      <c r="A299" s="36"/>
      <c r="B299" s="33"/>
      <c r="C299" s="33">
        <v>4300</v>
      </c>
      <c r="D299" s="35" t="s">
        <v>142</v>
      </c>
      <c r="E299" s="47">
        <v>8800</v>
      </c>
    </row>
    <row r="300" spans="1:5" s="12" customFormat="1" ht="15.75">
      <c r="A300" s="36"/>
      <c r="B300" s="33"/>
      <c r="C300" s="33">
        <v>4440</v>
      </c>
      <c r="D300" s="35" t="s">
        <v>145</v>
      </c>
      <c r="E300" s="47">
        <v>14234</v>
      </c>
    </row>
    <row r="301" spans="1:5" s="12" customFormat="1" ht="19.5" customHeight="1">
      <c r="A301" s="36"/>
      <c r="B301" s="33" t="s">
        <v>231</v>
      </c>
      <c r="C301" s="33"/>
      <c r="D301" s="35" t="s">
        <v>180</v>
      </c>
      <c r="E301" s="47">
        <f>E302</f>
        <v>1582</v>
      </c>
    </row>
    <row r="302" spans="1:5" s="12" customFormat="1" ht="15.75">
      <c r="A302" s="36"/>
      <c r="B302" s="33"/>
      <c r="C302" s="33" t="s">
        <v>121</v>
      </c>
      <c r="D302" s="35" t="s">
        <v>142</v>
      </c>
      <c r="E302" s="47">
        <v>1582</v>
      </c>
    </row>
    <row r="303" spans="1:5" s="12" customFormat="1" ht="15.75">
      <c r="A303" s="38">
        <v>900</v>
      </c>
      <c r="B303" s="31"/>
      <c r="C303" s="31"/>
      <c r="D303" s="32" t="s">
        <v>242</v>
      </c>
      <c r="E303" s="48">
        <f>E304+E306+E309+E313</f>
        <v>1148100</v>
      </c>
    </row>
    <row r="304" spans="1:5" s="12" customFormat="1" ht="15.75">
      <c r="A304" s="36"/>
      <c r="B304" s="33">
        <v>90001</v>
      </c>
      <c r="C304" s="33"/>
      <c r="D304" s="34" t="s">
        <v>191</v>
      </c>
      <c r="E304" s="47">
        <f>E305</f>
        <v>240800</v>
      </c>
    </row>
    <row r="305" spans="1:5" s="12" customFormat="1" ht="15.75">
      <c r="A305" s="36"/>
      <c r="B305" s="33"/>
      <c r="C305" s="33" t="s">
        <v>116</v>
      </c>
      <c r="D305" s="35" t="s">
        <v>150</v>
      </c>
      <c r="E305" s="47">
        <v>240800</v>
      </c>
    </row>
    <row r="306" spans="1:5" s="12" customFormat="1" ht="15.75">
      <c r="A306" s="36"/>
      <c r="B306" s="33">
        <v>90003</v>
      </c>
      <c r="C306" s="33"/>
      <c r="D306" s="34" t="s">
        <v>192</v>
      </c>
      <c r="E306" s="47">
        <f>SUM(E307:E308)</f>
        <v>380600</v>
      </c>
    </row>
    <row r="307" spans="1:5" s="12" customFormat="1" ht="15.75">
      <c r="A307" s="36"/>
      <c r="B307" s="33"/>
      <c r="C307" s="33">
        <v>4300</v>
      </c>
      <c r="D307" s="35" t="s">
        <v>142</v>
      </c>
      <c r="E307" s="47">
        <v>375000</v>
      </c>
    </row>
    <row r="308" spans="1:5" s="12" customFormat="1" ht="15.75">
      <c r="A308" s="36"/>
      <c r="B308" s="33"/>
      <c r="C308" s="33">
        <v>4430</v>
      </c>
      <c r="D308" s="35" t="s">
        <v>188</v>
      </c>
      <c r="E308" s="47">
        <v>5600</v>
      </c>
    </row>
    <row r="309" spans="1:5" s="12" customFormat="1" ht="15.75">
      <c r="A309" s="36"/>
      <c r="B309" s="33">
        <v>90015</v>
      </c>
      <c r="C309" s="33"/>
      <c r="D309" s="34" t="s">
        <v>193</v>
      </c>
      <c r="E309" s="47">
        <f>SUM(E310:E312)</f>
        <v>520400</v>
      </c>
    </row>
    <row r="310" spans="1:5" s="12" customFormat="1" ht="15.75">
      <c r="A310" s="36"/>
      <c r="B310" s="33"/>
      <c r="C310" s="33">
        <v>4260</v>
      </c>
      <c r="D310" s="35" t="s">
        <v>140</v>
      </c>
      <c r="E310" s="47">
        <v>310000</v>
      </c>
    </row>
    <row r="311" spans="1:5" s="12" customFormat="1" ht="15.75">
      <c r="A311" s="36"/>
      <c r="B311" s="33"/>
      <c r="C311" s="33">
        <v>4270</v>
      </c>
      <c r="D311" s="35" t="s">
        <v>141</v>
      </c>
      <c r="E311" s="47">
        <v>119900</v>
      </c>
    </row>
    <row r="312" spans="1:5" s="12" customFormat="1" ht="15.75">
      <c r="A312" s="36"/>
      <c r="B312" s="33"/>
      <c r="C312" s="33">
        <v>6050</v>
      </c>
      <c r="D312" s="35" t="s">
        <v>150</v>
      </c>
      <c r="E312" s="47">
        <v>90500</v>
      </c>
    </row>
    <row r="313" spans="1:5" s="12" customFormat="1" ht="15.75">
      <c r="A313" s="36"/>
      <c r="B313" s="33">
        <v>90095</v>
      </c>
      <c r="C313" s="33"/>
      <c r="D313" s="34" t="s">
        <v>109</v>
      </c>
      <c r="E313" s="47">
        <f>SUM(E314:E316)</f>
        <v>6300</v>
      </c>
    </row>
    <row r="314" spans="1:5" s="12" customFormat="1" ht="15.75">
      <c r="A314" s="36"/>
      <c r="B314" s="33"/>
      <c r="C314" s="33">
        <v>4210</v>
      </c>
      <c r="D314" s="35" t="s">
        <v>139</v>
      </c>
      <c r="E314" s="47">
        <v>300</v>
      </c>
    </row>
    <row r="315" spans="1:5" s="12" customFormat="1" ht="15.75">
      <c r="A315" s="36"/>
      <c r="B315" s="33"/>
      <c r="C315" s="33">
        <v>4270</v>
      </c>
      <c r="D315" s="35" t="s">
        <v>141</v>
      </c>
      <c r="E315" s="47">
        <v>1500</v>
      </c>
    </row>
    <row r="316" spans="1:5" s="12" customFormat="1" ht="15.75">
      <c r="A316" s="36"/>
      <c r="B316" s="33"/>
      <c r="C316" s="33">
        <v>4300</v>
      </c>
      <c r="D316" s="35" t="s">
        <v>142</v>
      </c>
      <c r="E316" s="47">
        <v>4500</v>
      </c>
    </row>
    <row r="317" spans="1:5" s="12" customFormat="1" ht="15.75">
      <c r="A317" s="38">
        <v>921</v>
      </c>
      <c r="B317" s="31"/>
      <c r="C317" s="31"/>
      <c r="D317" s="32" t="s">
        <v>243</v>
      </c>
      <c r="E317" s="48">
        <f>E318</f>
        <v>280000</v>
      </c>
    </row>
    <row r="318" spans="1:5" s="12" customFormat="1" ht="15.75">
      <c r="A318" s="36"/>
      <c r="B318" s="33">
        <v>92109</v>
      </c>
      <c r="C318" s="33"/>
      <c r="D318" s="42" t="s">
        <v>205</v>
      </c>
      <c r="E318" s="47">
        <f>E319</f>
        <v>280000</v>
      </c>
    </row>
    <row r="319" spans="1:5" s="12" customFormat="1" ht="15.75">
      <c r="A319" s="36"/>
      <c r="B319" s="33"/>
      <c r="C319" s="33" t="s">
        <v>204</v>
      </c>
      <c r="D319" s="40" t="s">
        <v>206</v>
      </c>
      <c r="E319" s="47">
        <v>280000</v>
      </c>
    </row>
    <row r="320" spans="1:5" s="14" customFormat="1" ht="24.75" customHeight="1">
      <c r="A320" s="111" t="s">
        <v>19</v>
      </c>
      <c r="B320" s="112"/>
      <c r="C320" s="112"/>
      <c r="D320" s="113"/>
      <c r="E320" s="48">
        <f>E9+E14+E31+E49+E60+E68+E106+E112+E130+E138+E145+E149+E152+E214+E230+E287+E303+E317</f>
        <v>16480250</v>
      </c>
    </row>
  </sheetData>
  <mergeCells count="7">
    <mergeCell ref="A2:E2"/>
    <mergeCell ref="A320:D320"/>
    <mergeCell ref="C5:C7"/>
    <mergeCell ref="E5:E7"/>
    <mergeCell ref="A5:A7"/>
    <mergeCell ref="D5:D7"/>
    <mergeCell ref="B5:B7"/>
  </mergeCells>
  <printOptions horizontalCentered="1"/>
  <pageMargins left="0.3937007874015748" right="0.3937007874015748" top="0.5118110236220472" bottom="0.7874015748031497" header="0.5118110236220472" footer="0.5118110236220472"/>
  <pageSetup horizontalDpi="600" verticalDpi="600" orientation="portrait" paperSize="9" scale="86" r:id="rId2"/>
  <rowBreaks count="6" manualBreakCount="6">
    <brk id="48" max="255" man="1"/>
    <brk id="100" max="4" man="1"/>
    <brk id="151" max="4" man="1"/>
    <brk id="204" max="4" man="1"/>
    <brk id="253" max="4" man="1"/>
    <brk id="302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J6" sqref="J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8:9" ht="40.5" customHeight="1">
      <c r="H1" s="120"/>
      <c r="I1" s="120"/>
    </row>
    <row r="2" spans="1:9" ht="16.5">
      <c r="A2" s="121" t="s">
        <v>270</v>
      </c>
      <c r="B2" s="121"/>
      <c r="C2" s="121"/>
      <c r="D2" s="121"/>
      <c r="E2" s="121"/>
      <c r="F2" s="121"/>
      <c r="G2" s="121"/>
      <c r="H2" s="121"/>
      <c r="I2" s="121"/>
    </row>
    <row r="3" spans="1:9" ht="16.5">
      <c r="A3" s="121" t="s">
        <v>271</v>
      </c>
      <c r="B3" s="121"/>
      <c r="C3" s="121"/>
      <c r="D3" s="121"/>
      <c r="E3" s="121"/>
      <c r="F3" s="121"/>
      <c r="G3" s="121"/>
      <c r="H3" s="121"/>
      <c r="I3" s="121"/>
    </row>
    <row r="4" spans="1:9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1"/>
      <c r="B5" s="1"/>
      <c r="C5" s="1"/>
      <c r="D5" s="1"/>
      <c r="E5" s="1"/>
      <c r="F5" s="1"/>
      <c r="G5" s="1"/>
      <c r="H5" s="1"/>
      <c r="I5" s="5" t="s">
        <v>11</v>
      </c>
    </row>
    <row r="6" spans="1:9" ht="15" customHeight="1">
      <c r="A6" s="122" t="s">
        <v>13</v>
      </c>
      <c r="B6" s="122" t="s">
        <v>0</v>
      </c>
      <c r="C6" s="118" t="s">
        <v>1</v>
      </c>
      <c r="D6" s="118" t="s">
        <v>15</v>
      </c>
      <c r="E6" s="118" t="s">
        <v>269</v>
      </c>
      <c r="F6" s="118"/>
      <c r="G6" s="118" t="s">
        <v>7</v>
      </c>
      <c r="H6" s="118"/>
      <c r="I6" s="118" t="s">
        <v>17</v>
      </c>
    </row>
    <row r="7" spans="1:9" ht="15" customHeight="1">
      <c r="A7" s="122"/>
      <c r="B7" s="122"/>
      <c r="C7" s="118"/>
      <c r="D7" s="118"/>
      <c r="E7" s="118" t="s">
        <v>6</v>
      </c>
      <c r="F7" s="118" t="s">
        <v>22</v>
      </c>
      <c r="G7" s="118" t="s">
        <v>6</v>
      </c>
      <c r="H7" s="118" t="s">
        <v>16</v>
      </c>
      <c r="I7" s="118"/>
    </row>
    <row r="8" spans="1:9" ht="15" customHeight="1">
      <c r="A8" s="122"/>
      <c r="B8" s="122"/>
      <c r="C8" s="118"/>
      <c r="D8" s="118"/>
      <c r="E8" s="118"/>
      <c r="F8" s="118"/>
      <c r="G8" s="118"/>
      <c r="H8" s="118"/>
      <c r="I8" s="118"/>
    </row>
    <row r="9" spans="1:9" ht="15" customHeight="1">
      <c r="A9" s="122"/>
      <c r="B9" s="122"/>
      <c r="C9" s="118"/>
      <c r="D9" s="118"/>
      <c r="E9" s="118"/>
      <c r="F9" s="118"/>
      <c r="G9" s="118"/>
      <c r="H9" s="118"/>
      <c r="I9" s="118"/>
    </row>
    <row r="10" spans="1:9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9" ht="21.75" customHeight="1">
      <c r="A11" s="9" t="s">
        <v>8</v>
      </c>
      <c r="B11" s="7" t="s">
        <v>18</v>
      </c>
      <c r="C11" s="7"/>
      <c r="D11" s="45"/>
      <c r="E11" s="45"/>
      <c r="F11" s="45"/>
      <c r="G11" s="45"/>
      <c r="H11" s="45"/>
      <c r="I11" s="45"/>
    </row>
    <row r="12" spans="1:9" ht="21.75" customHeight="1">
      <c r="A12" s="7"/>
      <c r="B12" s="50" t="s">
        <v>5</v>
      </c>
      <c r="C12" s="50"/>
      <c r="D12" s="45"/>
      <c r="E12" s="45"/>
      <c r="F12" s="51"/>
      <c r="G12" s="45"/>
      <c r="H12" s="45"/>
      <c r="I12" s="45"/>
    </row>
    <row r="13" spans="1:9" ht="30.75" customHeight="1">
      <c r="A13" s="7"/>
      <c r="B13" s="52" t="s">
        <v>266</v>
      </c>
      <c r="C13" s="53">
        <v>801</v>
      </c>
      <c r="D13" s="45">
        <v>0</v>
      </c>
      <c r="E13" s="45">
        <v>2200</v>
      </c>
      <c r="F13" s="51" t="s">
        <v>12</v>
      </c>
      <c r="G13" s="45">
        <v>2200</v>
      </c>
      <c r="H13" s="45"/>
      <c r="I13" s="45">
        <v>0</v>
      </c>
    </row>
    <row r="14" spans="1:9" ht="36" customHeight="1">
      <c r="A14" s="7"/>
      <c r="B14" s="52" t="s">
        <v>281</v>
      </c>
      <c r="C14" s="53">
        <v>801</v>
      </c>
      <c r="D14" s="45">
        <v>306</v>
      </c>
      <c r="E14" s="45">
        <v>35261</v>
      </c>
      <c r="F14" s="51" t="s">
        <v>12</v>
      </c>
      <c r="G14" s="45">
        <v>35111</v>
      </c>
      <c r="H14" s="45"/>
      <c r="I14" s="45">
        <v>456</v>
      </c>
    </row>
    <row r="15" spans="1:9" ht="34.5" customHeight="1">
      <c r="A15" s="7"/>
      <c r="B15" s="52" t="s">
        <v>267</v>
      </c>
      <c r="C15" s="53">
        <v>801</v>
      </c>
      <c r="D15" s="45">
        <v>150</v>
      </c>
      <c r="E15" s="45">
        <v>3830</v>
      </c>
      <c r="F15" s="51" t="s">
        <v>12</v>
      </c>
      <c r="G15" s="45">
        <v>3880</v>
      </c>
      <c r="H15" s="45"/>
      <c r="I15" s="45">
        <v>100</v>
      </c>
    </row>
    <row r="16" spans="1:9" ht="29.25" customHeight="1">
      <c r="A16" s="7"/>
      <c r="B16" s="52" t="s">
        <v>268</v>
      </c>
      <c r="C16" s="53">
        <v>801</v>
      </c>
      <c r="D16" s="45">
        <v>0</v>
      </c>
      <c r="E16" s="45">
        <v>27450</v>
      </c>
      <c r="F16" s="51" t="s">
        <v>12</v>
      </c>
      <c r="G16" s="45">
        <v>27450</v>
      </c>
      <c r="H16" s="45"/>
      <c r="I16" s="45">
        <v>0</v>
      </c>
    </row>
    <row r="17" spans="1:9" s="16" customFormat="1" ht="37.5" customHeight="1" thickBot="1">
      <c r="A17" s="119" t="s">
        <v>23</v>
      </c>
      <c r="B17" s="119"/>
      <c r="C17" s="46"/>
      <c r="D17" s="54">
        <f>SUM(D13:D16)</f>
        <v>456</v>
      </c>
      <c r="E17" s="54">
        <f>SUM(E13:E16)</f>
        <v>68741</v>
      </c>
      <c r="F17" s="54"/>
      <c r="G17" s="54">
        <f>SUM(G13:G16)</f>
        <v>68641</v>
      </c>
      <c r="H17" s="54"/>
      <c r="I17" s="54">
        <f>SUM(I13:I16)</f>
        <v>556</v>
      </c>
    </row>
    <row r="18" ht="4.5" customHeight="1"/>
  </sheetData>
  <mergeCells count="15">
    <mergeCell ref="H1:I1"/>
    <mergeCell ref="A2:I2"/>
    <mergeCell ref="A3:I3"/>
    <mergeCell ref="A6:A9"/>
    <mergeCell ref="B6:B9"/>
    <mergeCell ref="D6:D9"/>
    <mergeCell ref="E7:E9"/>
    <mergeCell ref="F7:F9"/>
    <mergeCell ref="G7:G9"/>
    <mergeCell ref="H7:H9"/>
    <mergeCell ref="I6:I9"/>
    <mergeCell ref="A17:B17"/>
    <mergeCell ref="E6:F6"/>
    <mergeCell ref="G6:H6"/>
    <mergeCell ref="C6:C9"/>
  </mergeCells>
  <printOptions horizontalCentered="1"/>
  <pageMargins left="0.5118110236220472" right="0.5118110236220472" top="0.4330708661417323" bottom="0.787401574803149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3"/>
  <sheetViews>
    <sheetView view="pageBreakPreview" zoomScale="60" zoomScaleNormal="75" workbookViewId="0" topLeftCell="A1">
      <selection activeCell="D7" sqref="D7"/>
    </sheetView>
  </sheetViews>
  <sheetFormatPr defaultColWidth="9.00390625" defaultRowHeight="12.75"/>
  <cols>
    <col min="1" max="1" width="8.00390625" style="0" customWidth="1"/>
    <col min="2" max="2" width="5.875" style="0" customWidth="1"/>
    <col min="3" max="3" width="51.00390625" style="0" customWidth="1"/>
    <col min="4" max="4" width="13.875" style="0" customWidth="1"/>
    <col min="5" max="5" width="14.00390625" style="0" customWidth="1"/>
    <col min="6" max="6" width="14.25390625" style="0" customWidth="1"/>
    <col min="7" max="7" width="13.875" style="0" customWidth="1"/>
    <col min="8" max="8" width="14.00390625" style="0" customWidth="1"/>
    <col min="9" max="9" width="15.625" style="0" customWidth="1"/>
  </cols>
  <sheetData>
    <row r="1" ht="44.25" customHeight="1"/>
    <row r="2" spans="1:9" ht="15.75">
      <c r="A2" s="123" t="s">
        <v>292</v>
      </c>
      <c r="B2" s="123"/>
      <c r="C2" s="123"/>
      <c r="D2" s="123"/>
      <c r="E2" s="123"/>
      <c r="F2" s="123"/>
      <c r="G2" s="123"/>
      <c r="H2" s="123"/>
      <c r="I2" s="123"/>
    </row>
    <row r="3" spans="1:9" ht="22.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s="71" customFormat="1" ht="15.75">
      <c r="A4" s="93" t="s">
        <v>10</v>
      </c>
      <c r="B4" s="93" t="s">
        <v>3</v>
      </c>
      <c r="C4" s="93" t="s">
        <v>282</v>
      </c>
      <c r="D4" s="93" t="s">
        <v>283</v>
      </c>
      <c r="E4" s="93" t="s">
        <v>284</v>
      </c>
      <c r="F4" s="93" t="s">
        <v>285</v>
      </c>
      <c r="G4" s="93" t="s">
        <v>286</v>
      </c>
      <c r="H4" s="93" t="s">
        <v>23</v>
      </c>
      <c r="I4" s="79" t="s">
        <v>287</v>
      </c>
    </row>
    <row r="5" spans="1:9" s="71" customFormat="1" ht="15.75">
      <c r="A5" s="124"/>
      <c r="B5" s="124"/>
      <c r="C5" s="124"/>
      <c r="D5" s="124"/>
      <c r="E5" s="124"/>
      <c r="F5" s="124"/>
      <c r="G5" s="124"/>
      <c r="H5" s="124"/>
      <c r="I5" s="80" t="s">
        <v>288</v>
      </c>
    </row>
    <row r="6" spans="1:9" ht="15.75">
      <c r="A6" s="125">
        <v>80101</v>
      </c>
      <c r="B6" s="81"/>
      <c r="C6" s="69" t="s">
        <v>84</v>
      </c>
      <c r="D6" s="82">
        <f>SUM(D7:D26)</f>
        <v>1207281</v>
      </c>
      <c r="E6" s="82">
        <f>SUM(E7:E26)</f>
        <v>670136</v>
      </c>
      <c r="F6" s="82">
        <f>SUM(F7:F26)</f>
        <v>616306</v>
      </c>
      <c r="G6" s="82">
        <f>SUM(G7:G26)</f>
        <v>608000</v>
      </c>
      <c r="H6" s="82">
        <f>SUM(D6:G6)</f>
        <v>3101723</v>
      </c>
      <c r="I6" s="82">
        <f>SUM(I7:I26)</f>
        <v>1368789</v>
      </c>
    </row>
    <row r="7" spans="1:9" ht="15.75">
      <c r="A7" s="126"/>
      <c r="B7" s="81">
        <v>3020</v>
      </c>
      <c r="C7" s="70" t="s">
        <v>310</v>
      </c>
      <c r="D7" s="83">
        <v>61693</v>
      </c>
      <c r="E7" s="83">
        <v>33808</v>
      </c>
      <c r="F7" s="83">
        <v>30760</v>
      </c>
      <c r="G7" s="83">
        <v>27220</v>
      </c>
      <c r="H7" s="82">
        <f aca="true" t="shared" si="0" ref="H7:H40">SUM(D7:G7)</f>
        <v>153481</v>
      </c>
      <c r="I7" s="83">
        <v>84227</v>
      </c>
    </row>
    <row r="8" spans="1:9" ht="15.75" customHeight="1">
      <c r="A8" s="126"/>
      <c r="B8" s="81">
        <v>4010</v>
      </c>
      <c r="C8" s="70" t="s">
        <v>161</v>
      </c>
      <c r="D8" s="83">
        <v>738404</v>
      </c>
      <c r="E8" s="83">
        <v>378676</v>
      </c>
      <c r="F8" s="83">
        <v>376800</v>
      </c>
      <c r="G8" s="83">
        <v>382790</v>
      </c>
      <c r="H8" s="82">
        <f t="shared" si="0"/>
        <v>1876670</v>
      </c>
      <c r="I8" s="83">
        <v>918802</v>
      </c>
    </row>
    <row r="9" spans="1:9" ht="15" customHeight="1">
      <c r="A9" s="126"/>
      <c r="B9" s="81">
        <v>4040</v>
      </c>
      <c r="C9" s="70" t="s">
        <v>289</v>
      </c>
      <c r="D9" s="83">
        <v>57932</v>
      </c>
      <c r="E9" s="83">
        <v>30400</v>
      </c>
      <c r="F9" s="83">
        <v>29920</v>
      </c>
      <c r="G9" s="83">
        <v>31000</v>
      </c>
      <c r="H9" s="82">
        <f t="shared" si="0"/>
        <v>149252</v>
      </c>
      <c r="I9" s="83">
        <v>74848</v>
      </c>
    </row>
    <row r="10" spans="1:9" ht="16.5" customHeight="1">
      <c r="A10" s="126"/>
      <c r="B10" s="81">
        <v>4110</v>
      </c>
      <c r="C10" s="70" t="s">
        <v>136</v>
      </c>
      <c r="D10" s="83">
        <v>145955</v>
      </c>
      <c r="E10" s="83">
        <v>64001</v>
      </c>
      <c r="F10" s="83">
        <v>73700</v>
      </c>
      <c r="G10" s="83">
        <v>70180</v>
      </c>
      <c r="H10" s="82">
        <f t="shared" si="0"/>
        <v>353836</v>
      </c>
      <c r="I10" s="83">
        <v>185265</v>
      </c>
    </row>
    <row r="11" spans="1:11" ht="15.75">
      <c r="A11" s="126"/>
      <c r="B11" s="81">
        <v>4120</v>
      </c>
      <c r="C11" s="70" t="s">
        <v>164</v>
      </c>
      <c r="D11" s="83">
        <v>20766</v>
      </c>
      <c r="E11" s="83">
        <v>9107</v>
      </c>
      <c r="F11" s="83">
        <v>10500</v>
      </c>
      <c r="G11" s="83">
        <v>9990</v>
      </c>
      <c r="H11" s="82">
        <f t="shared" si="0"/>
        <v>50363</v>
      </c>
      <c r="I11" s="83">
        <v>25996</v>
      </c>
      <c r="K11" s="86"/>
    </row>
    <row r="12" spans="1:9" ht="15.75">
      <c r="A12" s="126"/>
      <c r="B12" s="81">
        <v>4170</v>
      </c>
      <c r="C12" s="70" t="s">
        <v>165</v>
      </c>
      <c r="D12" s="83">
        <v>1930</v>
      </c>
      <c r="E12" s="83">
        <v>3000</v>
      </c>
      <c r="F12" s="83">
        <v>500</v>
      </c>
      <c r="G12" s="83">
        <v>500</v>
      </c>
      <c r="H12" s="82">
        <f t="shared" si="0"/>
        <v>5930</v>
      </c>
      <c r="I12" s="83">
        <v>2800</v>
      </c>
    </row>
    <row r="13" spans="1:9" ht="15.75">
      <c r="A13" s="126"/>
      <c r="B13" s="81">
        <v>4210</v>
      </c>
      <c r="C13" s="70" t="s">
        <v>290</v>
      </c>
      <c r="D13" s="83">
        <v>14000</v>
      </c>
      <c r="E13" s="83">
        <v>20700</v>
      </c>
      <c r="F13" s="83">
        <v>5000</v>
      </c>
      <c r="G13" s="83">
        <v>40600</v>
      </c>
      <c r="H13" s="82">
        <f t="shared" si="0"/>
        <v>80300</v>
      </c>
      <c r="I13" s="83">
        <v>5100</v>
      </c>
    </row>
    <row r="14" spans="1:9" ht="16.5" customHeight="1">
      <c r="A14" s="126"/>
      <c r="B14" s="81">
        <v>4240</v>
      </c>
      <c r="C14" s="70" t="s">
        <v>175</v>
      </c>
      <c r="D14" s="83">
        <v>1500</v>
      </c>
      <c r="E14" s="83">
        <v>2700</v>
      </c>
      <c r="F14" s="83">
        <v>1000</v>
      </c>
      <c r="G14" s="83">
        <v>1200</v>
      </c>
      <c r="H14" s="82">
        <f t="shared" si="0"/>
        <v>6400</v>
      </c>
      <c r="I14" s="83">
        <v>1500</v>
      </c>
    </row>
    <row r="15" spans="1:9" ht="15.75">
      <c r="A15" s="126"/>
      <c r="B15" s="81">
        <v>4260</v>
      </c>
      <c r="C15" s="70" t="s">
        <v>140</v>
      </c>
      <c r="D15" s="83">
        <v>70000</v>
      </c>
      <c r="E15" s="83">
        <v>43300</v>
      </c>
      <c r="F15" s="83">
        <v>40000</v>
      </c>
      <c r="G15" s="83">
        <v>5700</v>
      </c>
      <c r="H15" s="82">
        <f t="shared" si="0"/>
        <v>159000</v>
      </c>
      <c r="I15" s="83"/>
    </row>
    <row r="16" spans="1:9" ht="15.75">
      <c r="A16" s="126"/>
      <c r="B16" s="81">
        <v>4270</v>
      </c>
      <c r="C16" s="70" t="s">
        <v>141</v>
      </c>
      <c r="D16" s="83"/>
      <c r="E16" s="83"/>
      <c r="F16" s="83"/>
      <c r="G16" s="83"/>
      <c r="H16" s="82">
        <f t="shared" si="0"/>
        <v>0</v>
      </c>
      <c r="I16" s="83"/>
    </row>
    <row r="17" spans="1:9" ht="15.75">
      <c r="A17" s="126"/>
      <c r="B17" s="81">
        <v>4280</v>
      </c>
      <c r="C17" s="70" t="s">
        <v>245</v>
      </c>
      <c r="D17" s="83">
        <v>330</v>
      </c>
      <c r="E17" s="83">
        <v>1900</v>
      </c>
      <c r="F17" s="83"/>
      <c r="G17" s="83">
        <v>490</v>
      </c>
      <c r="H17" s="82">
        <f t="shared" si="0"/>
        <v>2720</v>
      </c>
      <c r="I17" s="83">
        <v>630</v>
      </c>
    </row>
    <row r="18" spans="1:9" ht="15.75">
      <c r="A18" s="126"/>
      <c r="B18" s="81">
        <v>4300</v>
      </c>
      <c r="C18" s="70" t="s">
        <v>142</v>
      </c>
      <c r="D18" s="83">
        <v>13709</v>
      </c>
      <c r="E18" s="83">
        <v>28400</v>
      </c>
      <c r="F18" s="83">
        <v>11200</v>
      </c>
      <c r="G18" s="83">
        <v>5000</v>
      </c>
      <c r="H18" s="82">
        <f t="shared" si="0"/>
        <v>58309</v>
      </c>
      <c r="I18" s="83">
        <v>3870</v>
      </c>
    </row>
    <row r="19" spans="1:9" ht="14.25" customHeight="1">
      <c r="A19" s="126"/>
      <c r="B19" s="81">
        <v>4350</v>
      </c>
      <c r="C19" s="84" t="s">
        <v>302</v>
      </c>
      <c r="D19" s="83">
        <v>730</v>
      </c>
      <c r="E19" s="83">
        <v>3540</v>
      </c>
      <c r="F19" s="83">
        <v>1500</v>
      </c>
      <c r="G19" s="83">
        <v>710</v>
      </c>
      <c r="H19" s="82">
        <f t="shared" si="0"/>
        <v>6480</v>
      </c>
      <c r="I19" s="83">
        <v>730</v>
      </c>
    </row>
    <row r="20" spans="1:9" ht="30.75" customHeight="1">
      <c r="A20" s="126"/>
      <c r="B20" s="81">
        <v>4370</v>
      </c>
      <c r="C20" s="84" t="s">
        <v>303</v>
      </c>
      <c r="D20" s="83">
        <v>4170</v>
      </c>
      <c r="E20" s="83">
        <v>4320</v>
      </c>
      <c r="F20" s="83">
        <v>2000</v>
      </c>
      <c r="G20" s="83">
        <v>3000</v>
      </c>
      <c r="H20" s="82">
        <f t="shared" si="0"/>
        <v>13490</v>
      </c>
      <c r="I20" s="83">
        <v>2270</v>
      </c>
    </row>
    <row r="21" spans="1:9" ht="15.75">
      <c r="A21" s="126"/>
      <c r="B21" s="81">
        <v>4410</v>
      </c>
      <c r="C21" s="70" t="s">
        <v>143</v>
      </c>
      <c r="D21" s="83">
        <v>2000</v>
      </c>
      <c r="E21" s="83">
        <v>1500</v>
      </c>
      <c r="F21" s="83">
        <v>1000</v>
      </c>
      <c r="G21" s="83">
        <v>1400</v>
      </c>
      <c r="H21" s="82">
        <f t="shared" si="0"/>
        <v>5900</v>
      </c>
      <c r="I21" s="83">
        <v>1600</v>
      </c>
    </row>
    <row r="22" spans="1:9" ht="15.75">
      <c r="A22" s="126"/>
      <c r="B22" s="81">
        <v>4430</v>
      </c>
      <c r="C22" s="70" t="s">
        <v>155</v>
      </c>
      <c r="D22" s="83">
        <v>1500</v>
      </c>
      <c r="E22" s="83">
        <v>1200</v>
      </c>
      <c r="F22" s="83">
        <v>1000</v>
      </c>
      <c r="G22" s="83">
        <v>1000</v>
      </c>
      <c r="H22" s="82">
        <f t="shared" si="0"/>
        <v>4700</v>
      </c>
      <c r="I22" s="83">
        <v>500</v>
      </c>
    </row>
    <row r="23" spans="1:9" ht="16.5" customHeight="1">
      <c r="A23" s="126"/>
      <c r="B23" s="81">
        <v>4440</v>
      </c>
      <c r="C23" s="70" t="s">
        <v>307</v>
      </c>
      <c r="D23" s="83">
        <v>69162</v>
      </c>
      <c r="E23" s="83">
        <v>36584</v>
      </c>
      <c r="F23" s="83">
        <v>26126</v>
      </c>
      <c r="G23" s="83">
        <v>26720</v>
      </c>
      <c r="H23" s="82">
        <f t="shared" si="0"/>
        <v>158592</v>
      </c>
      <c r="I23" s="83">
        <v>59651</v>
      </c>
    </row>
    <row r="24" spans="1:9" ht="33" customHeight="1">
      <c r="A24" s="126"/>
      <c r="B24" s="81">
        <v>4700</v>
      </c>
      <c r="C24" s="84" t="s">
        <v>304</v>
      </c>
      <c r="D24" s="83">
        <v>500</v>
      </c>
      <c r="E24" s="83"/>
      <c r="F24" s="83">
        <v>800</v>
      </c>
      <c r="G24" s="83"/>
      <c r="H24" s="82">
        <f t="shared" si="0"/>
        <v>1300</v>
      </c>
      <c r="I24" s="83"/>
    </row>
    <row r="25" spans="1:9" ht="32.25" customHeight="1">
      <c r="A25" s="126"/>
      <c r="B25" s="81">
        <v>4740</v>
      </c>
      <c r="C25" s="84" t="s">
        <v>253</v>
      </c>
      <c r="D25" s="83">
        <v>1500</v>
      </c>
      <c r="E25" s="83">
        <v>800</v>
      </c>
      <c r="F25" s="83">
        <v>500</v>
      </c>
      <c r="G25" s="83">
        <v>300</v>
      </c>
      <c r="H25" s="82">
        <f t="shared" si="0"/>
        <v>3100</v>
      </c>
      <c r="I25" s="83">
        <v>1000</v>
      </c>
    </row>
    <row r="26" spans="1:9" ht="30.75" customHeight="1">
      <c r="A26" s="127"/>
      <c r="B26" s="81">
        <v>4750</v>
      </c>
      <c r="C26" s="84" t="s">
        <v>254</v>
      </c>
      <c r="D26" s="83">
        <v>1500</v>
      </c>
      <c r="E26" s="83">
        <v>6200</v>
      </c>
      <c r="F26" s="83">
        <v>4000</v>
      </c>
      <c r="G26" s="83">
        <v>200</v>
      </c>
      <c r="H26" s="82">
        <f t="shared" si="0"/>
        <v>11900</v>
      </c>
      <c r="I26" s="83"/>
    </row>
    <row r="27" spans="1:9" ht="15.75">
      <c r="A27" s="125">
        <v>80103</v>
      </c>
      <c r="B27" s="87"/>
      <c r="C27" s="88" t="s">
        <v>305</v>
      </c>
      <c r="D27" s="89">
        <f>SUM(D28:D40)</f>
        <v>133819</v>
      </c>
      <c r="E27" s="89">
        <f>SUM(E28:E40)</f>
        <v>51706</v>
      </c>
      <c r="F27" s="89">
        <f>SUM(F28:F40)</f>
        <v>48548</v>
      </c>
      <c r="G27" s="89">
        <f>SUM(G28:G40)</f>
        <v>50820</v>
      </c>
      <c r="H27" s="90">
        <f t="shared" si="0"/>
        <v>284893</v>
      </c>
      <c r="I27" s="91"/>
    </row>
    <row r="28" spans="1:9" ht="15.75">
      <c r="A28" s="126"/>
      <c r="B28" s="81">
        <v>3020</v>
      </c>
      <c r="C28" s="70" t="s">
        <v>310</v>
      </c>
      <c r="D28" s="83">
        <v>7397</v>
      </c>
      <c r="E28" s="83">
        <v>3222</v>
      </c>
      <c r="F28" s="83">
        <v>2900</v>
      </c>
      <c r="G28" s="83">
        <v>2990</v>
      </c>
      <c r="H28" s="82">
        <f t="shared" si="0"/>
        <v>16509</v>
      </c>
      <c r="I28" s="83"/>
    </row>
    <row r="29" spans="1:9" ht="18.75" customHeight="1">
      <c r="A29" s="126"/>
      <c r="B29" s="81">
        <v>4010</v>
      </c>
      <c r="C29" s="70" t="s">
        <v>161</v>
      </c>
      <c r="D29" s="83">
        <v>82070</v>
      </c>
      <c r="E29" s="83">
        <v>33757</v>
      </c>
      <c r="F29" s="83">
        <v>33388</v>
      </c>
      <c r="G29" s="83">
        <v>35550</v>
      </c>
      <c r="H29" s="82">
        <f t="shared" si="0"/>
        <v>184765</v>
      </c>
      <c r="I29" s="83"/>
    </row>
    <row r="30" spans="1:9" ht="16.5" customHeight="1">
      <c r="A30" s="126"/>
      <c r="B30" s="81">
        <v>4040</v>
      </c>
      <c r="C30" s="70" t="s">
        <v>289</v>
      </c>
      <c r="D30" s="83">
        <v>6244</v>
      </c>
      <c r="E30" s="83">
        <v>2840</v>
      </c>
      <c r="F30" s="83">
        <v>2620</v>
      </c>
      <c r="G30" s="83">
        <v>2420</v>
      </c>
      <c r="H30" s="82">
        <f t="shared" si="0"/>
        <v>14124</v>
      </c>
      <c r="I30" s="83"/>
    </row>
    <row r="31" spans="1:9" ht="18" customHeight="1">
      <c r="A31" s="126"/>
      <c r="B31" s="81">
        <v>4110</v>
      </c>
      <c r="C31" s="70" t="s">
        <v>136</v>
      </c>
      <c r="D31" s="83">
        <v>16337</v>
      </c>
      <c r="E31" s="83">
        <v>6522</v>
      </c>
      <c r="F31" s="83">
        <v>6700</v>
      </c>
      <c r="G31" s="83">
        <v>6610</v>
      </c>
      <c r="H31" s="82">
        <f t="shared" si="0"/>
        <v>36169</v>
      </c>
      <c r="I31" s="83"/>
    </row>
    <row r="32" spans="1:9" ht="15.75">
      <c r="A32" s="126"/>
      <c r="B32" s="81">
        <v>4120</v>
      </c>
      <c r="C32" s="70" t="s">
        <v>164</v>
      </c>
      <c r="D32" s="83">
        <v>2324</v>
      </c>
      <c r="E32" s="83">
        <v>928</v>
      </c>
      <c r="F32" s="83">
        <v>960</v>
      </c>
      <c r="G32" s="83">
        <v>940</v>
      </c>
      <c r="H32" s="82">
        <f t="shared" si="0"/>
        <v>5152</v>
      </c>
      <c r="I32" s="83"/>
    </row>
    <row r="33" spans="1:9" ht="15.75">
      <c r="A33" s="126"/>
      <c r="B33" s="81">
        <v>4210</v>
      </c>
      <c r="C33" s="70" t="s">
        <v>139</v>
      </c>
      <c r="D33" s="83">
        <v>800</v>
      </c>
      <c r="E33" s="83">
        <v>1400</v>
      </c>
      <c r="F33" s="83"/>
      <c r="G33" s="83"/>
      <c r="H33" s="82"/>
      <c r="I33" s="83"/>
    </row>
    <row r="34" spans="1:9" ht="15.75" customHeight="1">
      <c r="A34" s="126"/>
      <c r="B34" s="81">
        <v>4240</v>
      </c>
      <c r="C34" s="70" t="s">
        <v>306</v>
      </c>
      <c r="D34" s="83">
        <v>300</v>
      </c>
      <c r="E34" s="83">
        <v>600</v>
      </c>
      <c r="F34" s="83"/>
      <c r="G34" s="83">
        <v>300</v>
      </c>
      <c r="H34" s="82">
        <f t="shared" si="0"/>
        <v>1200</v>
      </c>
      <c r="I34" s="83"/>
    </row>
    <row r="35" spans="1:9" ht="15.75">
      <c r="A35" s="126"/>
      <c r="B35" s="81">
        <v>4260</v>
      </c>
      <c r="C35" s="70" t="s">
        <v>140</v>
      </c>
      <c r="D35" s="83">
        <v>11700</v>
      </c>
      <c r="E35" s="83"/>
      <c r="F35" s="83"/>
      <c r="G35" s="83"/>
      <c r="H35" s="82">
        <f t="shared" si="0"/>
        <v>11700</v>
      </c>
      <c r="I35" s="83"/>
    </row>
    <row r="36" spans="1:9" ht="15.75">
      <c r="A36" s="126"/>
      <c r="B36" s="81">
        <v>4280</v>
      </c>
      <c r="C36" s="70" t="s">
        <v>245</v>
      </c>
      <c r="D36" s="83"/>
      <c r="E36" s="83">
        <v>152</v>
      </c>
      <c r="F36" s="83"/>
      <c r="G36" s="83"/>
      <c r="H36" s="82">
        <f t="shared" si="0"/>
        <v>152</v>
      </c>
      <c r="I36" s="83"/>
    </row>
    <row r="37" spans="1:9" ht="15.75">
      <c r="A37" s="126"/>
      <c r="B37" s="81">
        <v>4300</v>
      </c>
      <c r="C37" s="70" t="s">
        <v>142</v>
      </c>
      <c r="D37" s="83">
        <v>500</v>
      </c>
      <c r="E37" s="83"/>
      <c r="F37" s="83"/>
      <c r="G37" s="83"/>
      <c r="H37" s="82">
        <f t="shared" si="0"/>
        <v>500</v>
      </c>
      <c r="I37" s="83"/>
    </row>
    <row r="38" spans="1:9" ht="30.75" customHeight="1">
      <c r="A38" s="126"/>
      <c r="B38" s="81">
        <v>4370</v>
      </c>
      <c r="C38" s="84" t="s">
        <v>303</v>
      </c>
      <c r="D38" s="83">
        <v>600</v>
      </c>
      <c r="E38" s="83"/>
      <c r="F38" s="83"/>
      <c r="G38" s="83"/>
      <c r="H38" s="82">
        <f t="shared" si="0"/>
        <v>600</v>
      </c>
      <c r="I38" s="83"/>
    </row>
    <row r="39" spans="1:9" ht="15.75">
      <c r="A39" s="126"/>
      <c r="B39" s="81">
        <v>4430</v>
      </c>
      <c r="C39" s="84" t="s">
        <v>155</v>
      </c>
      <c r="D39" s="83">
        <v>200</v>
      </c>
      <c r="E39" s="83"/>
      <c r="F39" s="83"/>
      <c r="G39" s="83"/>
      <c r="H39" s="82">
        <f t="shared" si="0"/>
        <v>200</v>
      </c>
      <c r="I39" s="83"/>
    </row>
    <row r="40" spans="1:9" ht="16.5" customHeight="1">
      <c r="A40" s="127"/>
      <c r="B40" s="81">
        <v>4440</v>
      </c>
      <c r="C40" s="70" t="s">
        <v>307</v>
      </c>
      <c r="D40" s="83">
        <v>5347</v>
      </c>
      <c r="E40" s="83">
        <v>2285</v>
      </c>
      <c r="F40" s="83">
        <v>1980</v>
      </c>
      <c r="G40" s="83">
        <v>2010</v>
      </c>
      <c r="H40" s="82">
        <f t="shared" si="0"/>
        <v>11622</v>
      </c>
      <c r="I40" s="83"/>
    </row>
    <row r="41" spans="1:9" ht="15.75">
      <c r="A41" s="125">
        <v>80113</v>
      </c>
      <c r="B41" s="81"/>
      <c r="C41" s="92" t="s">
        <v>179</v>
      </c>
      <c r="D41" s="82">
        <f>D42</f>
        <v>13485</v>
      </c>
      <c r="E41" s="82">
        <f>E42</f>
        <v>0</v>
      </c>
      <c r="F41" s="82">
        <f>F42</f>
        <v>10050</v>
      </c>
      <c r="G41" s="82">
        <f>G42</f>
        <v>0</v>
      </c>
      <c r="H41" s="82">
        <f>SUM(D41:G41)</f>
        <v>23535</v>
      </c>
      <c r="I41" s="82">
        <f>I42</f>
        <v>68120</v>
      </c>
    </row>
    <row r="42" spans="1:9" ht="15.75">
      <c r="A42" s="127"/>
      <c r="B42" s="81">
        <v>4300</v>
      </c>
      <c r="C42" s="70" t="s">
        <v>142</v>
      </c>
      <c r="D42" s="94">
        <v>13485</v>
      </c>
      <c r="E42" s="94"/>
      <c r="F42" s="94">
        <v>10050</v>
      </c>
      <c r="G42" s="94"/>
      <c r="H42" s="94"/>
      <c r="I42" s="94">
        <v>68120</v>
      </c>
    </row>
    <row r="43" spans="1:9" ht="18.75" customHeight="1">
      <c r="A43" s="125">
        <v>80146</v>
      </c>
      <c r="B43" s="81"/>
      <c r="C43" s="92" t="s">
        <v>180</v>
      </c>
      <c r="D43" s="95">
        <f>SUM(D44:D46)</f>
        <v>7148</v>
      </c>
      <c r="E43" s="95">
        <f>SUM(E44:E46)</f>
        <v>3745</v>
      </c>
      <c r="F43" s="95">
        <f>SUM(F44:F46)</f>
        <v>2970</v>
      </c>
      <c r="G43" s="95">
        <f>SUM(G44:G46)</f>
        <v>2500</v>
      </c>
      <c r="H43" s="95">
        <f>SUM(D43:G43)</f>
        <v>16363</v>
      </c>
      <c r="I43" s="95">
        <f>SUM(I44:I46)</f>
        <v>8312</v>
      </c>
    </row>
    <row r="44" spans="1:9" ht="15.75">
      <c r="A44" s="126"/>
      <c r="B44" s="81">
        <v>4210</v>
      </c>
      <c r="C44" s="70" t="s">
        <v>290</v>
      </c>
      <c r="D44" s="94">
        <v>700</v>
      </c>
      <c r="E44" s="94">
        <v>800</v>
      </c>
      <c r="F44" s="94">
        <v>470</v>
      </c>
      <c r="G44" s="94">
        <v>400</v>
      </c>
      <c r="H44" s="94"/>
      <c r="I44" s="94">
        <v>700</v>
      </c>
    </row>
    <row r="45" spans="1:9" ht="15.75">
      <c r="A45" s="126"/>
      <c r="B45" s="81">
        <v>4300</v>
      </c>
      <c r="C45" s="70" t="s">
        <v>142</v>
      </c>
      <c r="D45" s="94">
        <v>5948</v>
      </c>
      <c r="E45" s="94">
        <v>2600</v>
      </c>
      <c r="F45" s="94">
        <v>2500</v>
      </c>
      <c r="G45" s="94">
        <v>2100</v>
      </c>
      <c r="H45" s="94"/>
      <c r="I45" s="94">
        <v>6612</v>
      </c>
    </row>
    <row r="46" spans="1:9" ht="18" customHeight="1">
      <c r="A46" s="127"/>
      <c r="B46" s="81">
        <v>4410</v>
      </c>
      <c r="C46" s="70" t="s">
        <v>143</v>
      </c>
      <c r="D46" s="94">
        <v>500</v>
      </c>
      <c r="E46" s="94">
        <v>345</v>
      </c>
      <c r="F46" s="94"/>
      <c r="G46" s="94"/>
      <c r="H46" s="94"/>
      <c r="I46" s="94">
        <v>1000</v>
      </c>
    </row>
    <row r="47" spans="1:9" ht="0.75" customHeight="1" hidden="1">
      <c r="A47" s="78"/>
      <c r="B47" s="78"/>
      <c r="C47" s="78"/>
      <c r="D47" s="78"/>
      <c r="E47" s="78"/>
      <c r="F47" s="78"/>
      <c r="G47" s="78"/>
      <c r="H47" s="78"/>
      <c r="I47" s="78"/>
    </row>
    <row r="48" spans="1:9" ht="15.75" hidden="1">
      <c r="A48" s="78"/>
      <c r="B48" s="78"/>
      <c r="C48" s="78"/>
      <c r="D48" s="78"/>
      <c r="E48" s="78"/>
      <c r="F48" s="78"/>
      <c r="G48" s="78"/>
      <c r="H48" s="78"/>
      <c r="I48" s="78"/>
    </row>
    <row r="49" spans="1:9" ht="15.75">
      <c r="A49" s="125">
        <v>85401</v>
      </c>
      <c r="B49" s="81"/>
      <c r="C49" s="92" t="s">
        <v>190</v>
      </c>
      <c r="D49" s="82">
        <f>SUM(D50:D61)</f>
        <v>76781</v>
      </c>
      <c r="E49" s="82">
        <f>SUM(E50:E61)</f>
        <v>118941</v>
      </c>
      <c r="F49" s="82"/>
      <c r="G49" s="82"/>
      <c r="H49" s="102"/>
      <c r="I49" s="82">
        <f>SUM(I50:I61)</f>
        <v>136588</v>
      </c>
    </row>
    <row r="50" spans="1:9" ht="15.75">
      <c r="A50" s="126"/>
      <c r="B50" s="81">
        <v>3020</v>
      </c>
      <c r="C50" s="70" t="s">
        <v>291</v>
      </c>
      <c r="D50" s="96">
        <v>5214</v>
      </c>
      <c r="E50" s="96">
        <v>6195</v>
      </c>
      <c r="F50" s="96"/>
      <c r="G50" s="97"/>
      <c r="H50" s="102"/>
      <c r="I50" s="96">
        <v>6329</v>
      </c>
    </row>
    <row r="51" spans="1:9" ht="15" customHeight="1">
      <c r="A51" s="126"/>
      <c r="B51" s="81">
        <v>4010</v>
      </c>
      <c r="C51" s="70" t="s">
        <v>161</v>
      </c>
      <c r="D51" s="96">
        <v>50890</v>
      </c>
      <c r="E51" s="96">
        <v>74575</v>
      </c>
      <c r="F51" s="96"/>
      <c r="G51" s="97"/>
      <c r="H51" s="102"/>
      <c r="I51" s="96">
        <v>92578</v>
      </c>
    </row>
    <row r="52" spans="1:9" ht="17.25" customHeight="1">
      <c r="A52" s="126"/>
      <c r="B52" s="81">
        <v>4040</v>
      </c>
      <c r="C52" s="70" t="s">
        <v>289</v>
      </c>
      <c r="D52" s="96">
        <v>3915</v>
      </c>
      <c r="E52" s="96">
        <v>6133</v>
      </c>
      <c r="F52" s="96"/>
      <c r="G52" s="97"/>
      <c r="H52" s="102"/>
      <c r="I52" s="96">
        <v>7329</v>
      </c>
    </row>
    <row r="53" spans="1:9" ht="16.5" customHeight="1">
      <c r="A53" s="126"/>
      <c r="B53" s="81">
        <v>4110</v>
      </c>
      <c r="C53" s="70" t="s">
        <v>136</v>
      </c>
      <c r="D53" s="96">
        <v>10288</v>
      </c>
      <c r="E53" s="96">
        <v>14720</v>
      </c>
      <c r="F53" s="96"/>
      <c r="G53" s="97"/>
      <c r="H53" s="102"/>
      <c r="I53" s="96">
        <v>18373</v>
      </c>
    </row>
    <row r="54" spans="1:9" ht="15.75">
      <c r="A54" s="126"/>
      <c r="B54" s="81">
        <v>4120</v>
      </c>
      <c r="C54" s="70" t="s">
        <v>164</v>
      </c>
      <c r="D54" s="96">
        <v>1464</v>
      </c>
      <c r="E54" s="96">
        <v>2095</v>
      </c>
      <c r="F54" s="96"/>
      <c r="G54" s="97"/>
      <c r="H54" s="102"/>
      <c r="I54" s="96">
        <v>2578</v>
      </c>
    </row>
    <row r="55" spans="1:9" ht="15.75">
      <c r="A55" s="126"/>
      <c r="B55" s="81">
        <v>4170</v>
      </c>
      <c r="C55" s="70" t="s">
        <v>165</v>
      </c>
      <c r="D55" s="96"/>
      <c r="E55" s="96"/>
      <c r="F55" s="96"/>
      <c r="G55" s="97"/>
      <c r="H55" s="102"/>
      <c r="I55" s="96">
        <v>290</v>
      </c>
    </row>
    <row r="56" spans="1:9" ht="15.75">
      <c r="A56" s="126"/>
      <c r="B56" s="81">
        <v>4210</v>
      </c>
      <c r="C56" s="70" t="s">
        <v>290</v>
      </c>
      <c r="D56" s="96">
        <v>700</v>
      </c>
      <c r="E56" s="96">
        <v>1300</v>
      </c>
      <c r="F56" s="96"/>
      <c r="G56" s="97"/>
      <c r="H56" s="102"/>
      <c r="I56" s="96">
        <v>650</v>
      </c>
    </row>
    <row r="57" spans="1:9" ht="15.75">
      <c r="A57" s="126"/>
      <c r="B57" s="81">
        <v>4240</v>
      </c>
      <c r="C57" s="70" t="s">
        <v>175</v>
      </c>
      <c r="D57" s="96">
        <v>300</v>
      </c>
      <c r="E57" s="96">
        <v>800</v>
      </c>
      <c r="F57" s="96"/>
      <c r="G57" s="97"/>
      <c r="H57" s="102"/>
      <c r="I57" s="96">
        <v>300</v>
      </c>
    </row>
    <row r="58" spans="1:9" ht="15.75">
      <c r="A58" s="126"/>
      <c r="B58" s="81">
        <v>4260</v>
      </c>
      <c r="C58" s="70" t="s">
        <v>140</v>
      </c>
      <c r="D58" s="96"/>
      <c r="E58" s="96"/>
      <c r="F58" s="96"/>
      <c r="G58" s="97"/>
      <c r="H58" s="102"/>
      <c r="I58" s="96">
        <v>2000</v>
      </c>
    </row>
    <row r="59" spans="1:9" ht="15.75">
      <c r="A59" s="126"/>
      <c r="B59" s="81">
        <v>4280</v>
      </c>
      <c r="C59" s="70" t="s">
        <v>245</v>
      </c>
      <c r="D59" s="96"/>
      <c r="E59" s="96">
        <v>200</v>
      </c>
      <c r="F59" s="96"/>
      <c r="G59" s="97"/>
      <c r="H59" s="102"/>
      <c r="I59" s="96">
        <v>60</v>
      </c>
    </row>
    <row r="60" spans="1:9" ht="15.75">
      <c r="A60" s="126"/>
      <c r="B60" s="81">
        <v>4300</v>
      </c>
      <c r="C60" s="70" t="s">
        <v>142</v>
      </c>
      <c r="D60" s="96"/>
      <c r="E60" s="96">
        <v>8300</v>
      </c>
      <c r="F60" s="96"/>
      <c r="G60" s="97"/>
      <c r="H60" s="102"/>
      <c r="I60" s="96">
        <v>500</v>
      </c>
    </row>
    <row r="61" spans="1:9" ht="18" customHeight="1">
      <c r="A61" s="127"/>
      <c r="B61" s="81">
        <v>4440</v>
      </c>
      <c r="C61" s="70" t="s">
        <v>307</v>
      </c>
      <c r="D61" s="96">
        <v>4010</v>
      </c>
      <c r="E61" s="96">
        <v>4623</v>
      </c>
      <c r="F61" s="96"/>
      <c r="G61" s="97"/>
      <c r="H61" s="102"/>
      <c r="I61" s="96">
        <v>5601</v>
      </c>
    </row>
    <row r="62" spans="1:9" ht="18.75" customHeight="1">
      <c r="A62" s="128">
        <v>85446</v>
      </c>
      <c r="B62" s="98"/>
      <c r="C62" s="99" t="s">
        <v>180</v>
      </c>
      <c r="D62" s="98">
        <f>D63</f>
        <v>509</v>
      </c>
      <c r="E62" s="98">
        <f>E63</f>
        <v>417</v>
      </c>
      <c r="F62" s="98"/>
      <c r="G62" s="100"/>
      <c r="H62" s="102"/>
      <c r="I62" s="98">
        <f>I63</f>
        <v>656</v>
      </c>
    </row>
    <row r="63" spans="1:9" ht="15.75">
      <c r="A63" s="129"/>
      <c r="B63" s="101">
        <v>4300</v>
      </c>
      <c r="C63" s="102" t="s">
        <v>142</v>
      </c>
      <c r="D63" s="102">
        <v>509</v>
      </c>
      <c r="E63" s="102">
        <v>417</v>
      </c>
      <c r="F63" s="102"/>
      <c r="G63" s="103"/>
      <c r="H63" s="102"/>
      <c r="I63" s="102">
        <v>656</v>
      </c>
    </row>
  </sheetData>
  <mergeCells count="15">
    <mergeCell ref="A49:A61"/>
    <mergeCell ref="A62:A63"/>
    <mergeCell ref="A6:A26"/>
    <mergeCell ref="A27:A40"/>
    <mergeCell ref="A43:A46"/>
    <mergeCell ref="A41:A42"/>
    <mergeCell ref="A2:I2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77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B7" sqref="B7"/>
    </sheetView>
  </sheetViews>
  <sheetFormatPr defaultColWidth="9.00390625" defaultRowHeight="12.75"/>
  <cols>
    <col min="1" max="1" width="12.25390625" style="0" customWidth="1"/>
    <col min="2" max="2" width="44.25390625" style="0" customWidth="1"/>
    <col min="3" max="3" width="14.375" style="0" customWidth="1"/>
  </cols>
  <sheetData>
    <row r="1" ht="64.5" customHeight="1"/>
    <row r="2" spans="1:3" ht="15.75">
      <c r="A2" s="123" t="s">
        <v>293</v>
      </c>
      <c r="B2" s="123"/>
      <c r="C2" s="123"/>
    </row>
    <row r="4" spans="1:3" ht="18.75" customHeight="1">
      <c r="A4" s="130" t="s">
        <v>10</v>
      </c>
      <c r="B4" s="130" t="s">
        <v>294</v>
      </c>
      <c r="C4" s="73" t="s">
        <v>295</v>
      </c>
    </row>
    <row r="5" spans="1:3" ht="12.75">
      <c r="A5" s="131"/>
      <c r="B5" s="131"/>
      <c r="C5" s="133" t="s">
        <v>296</v>
      </c>
    </row>
    <row r="6" spans="1:3" ht="12.75">
      <c r="A6" s="132"/>
      <c r="B6" s="132"/>
      <c r="C6" s="134"/>
    </row>
    <row r="7" spans="1:3" ht="15.75">
      <c r="A7" s="72">
        <v>80101</v>
      </c>
      <c r="B7" s="77" t="s">
        <v>84</v>
      </c>
      <c r="C7" s="74">
        <f>SUM(C8:C11)</f>
        <v>7700</v>
      </c>
    </row>
    <row r="8" spans="1:3" ht="15.75">
      <c r="A8" s="72"/>
      <c r="B8" s="70" t="s">
        <v>297</v>
      </c>
      <c r="C8" s="75">
        <v>3500</v>
      </c>
    </row>
    <row r="9" spans="1:3" ht="15.75">
      <c r="A9" s="72"/>
      <c r="B9" s="70" t="s">
        <v>298</v>
      </c>
      <c r="C9" s="75">
        <v>1800</v>
      </c>
    </row>
    <row r="10" spans="1:3" ht="15.75">
      <c r="A10" s="72"/>
      <c r="B10" s="70" t="s">
        <v>299</v>
      </c>
      <c r="C10" s="75">
        <v>1200</v>
      </c>
    </row>
    <row r="11" spans="1:3" ht="15.75">
      <c r="A11" s="72"/>
      <c r="B11" s="70" t="s">
        <v>300</v>
      </c>
      <c r="C11" s="76">
        <v>1200</v>
      </c>
    </row>
    <row r="12" spans="1:3" ht="15.75">
      <c r="A12" s="72">
        <v>80120</v>
      </c>
      <c r="B12" s="70" t="s">
        <v>287</v>
      </c>
      <c r="C12" s="74">
        <v>3500</v>
      </c>
    </row>
    <row r="13" spans="1:3" ht="15.75">
      <c r="A13" s="72"/>
      <c r="B13" s="69" t="s">
        <v>301</v>
      </c>
      <c r="C13" s="74">
        <f>C12+C7</f>
        <v>11200</v>
      </c>
    </row>
  </sheetData>
  <mergeCells count="4">
    <mergeCell ref="A4:A6"/>
    <mergeCell ref="B4:B6"/>
    <mergeCell ref="C5:C6"/>
    <mergeCell ref="A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BLIZYN</cp:lastModifiedBy>
  <cp:lastPrinted>2007-03-06T07:59:44Z</cp:lastPrinted>
  <dcterms:created xsi:type="dcterms:W3CDTF">1998-12-09T13:02:10Z</dcterms:created>
  <dcterms:modified xsi:type="dcterms:W3CDTF">2007-03-20T13:39:09Z</dcterms:modified>
  <cp:category/>
  <cp:version/>
  <cp:contentType/>
  <cp:contentStatus/>
</cp:coreProperties>
</file>