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0380" windowHeight="6795" activeTab="3"/>
  </bookViews>
  <sheets>
    <sheet name="Arkusz1" sheetId="1" r:id="rId1"/>
    <sheet name="Nr 1" sheetId="2" r:id="rId2"/>
    <sheet name="Nr 3" sheetId="3" r:id="rId3"/>
    <sheet name="Nr 2" sheetId="4" r:id="rId4"/>
    <sheet name="Nr 4" sheetId="5" r:id="rId5"/>
    <sheet name="Nr 4a" sheetId="6" r:id="rId6"/>
    <sheet name="Nr 5" sheetId="7" r:id="rId7"/>
    <sheet name="Nr 6" sheetId="8" r:id="rId8"/>
    <sheet name="Nr 7" sheetId="9" r:id="rId9"/>
    <sheet name="Nr 8" sheetId="10" r:id="rId10"/>
    <sheet name="Nr 9" sheetId="11" r:id="rId11"/>
    <sheet name="Arkusz3" sheetId="12" r:id="rId12"/>
  </sheets>
  <definedNames>
    <definedName name="_xlnm.Print_Area" localSheetId="1">'Nr 1'!$A$1:$F$124</definedName>
  </definedNames>
  <calcPr fullCalcOnLoad="1"/>
</workbook>
</file>

<file path=xl/sharedStrings.xml><?xml version="1.0" encoding="utf-8"?>
<sst xmlns="http://schemas.openxmlformats.org/spreadsheetml/2006/main" count="822" uniqueCount="435">
  <si>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</si>
  <si>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</si>
  <si>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</si>
  <si>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</si>
  <si>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</si>
  <si>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</si>
  <si>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</si>
  <si>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</si>
  <si>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</si>
  <si>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</si>
  <si>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</si>
  <si>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</si>
  <si>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</si>
  <si>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</si>
  <si>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</si>
  <si>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</si>
  <si>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</si>
  <si>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</si>
  <si>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</si>
  <si>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</si>
  <si>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</si>
  <si>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</si>
  <si>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</si>
  <si>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</si>
  <si>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</si>
  <si>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</si>
  <si>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</si>
  <si>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</si>
  <si>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</si>
  <si>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</si>
  <si>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</si>
  <si>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</si>
  <si>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</si>
  <si>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Załącznik Nr 3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</si>
  <si>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</si>
  <si>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</si>
  <si>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</si>
  <si>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</si>
  <si>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</si>
  <si>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</si>
  <si>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</si>
  <si>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</si>
  <si>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</si>
  <si>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</si>
  <si>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</si>
  <si>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</si>
  <si>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</si>
  <si>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</si>
  <si>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</si>
  <si>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</si>
  <si>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</si>
  <si>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</si>
  <si>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</si>
  <si>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</si>
  <si>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</si>
  <si>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</si>
  <si>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</si>
  <si>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</si>
  <si>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</si>
  <si>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</si>
  <si>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Nazwa środka</t>
  </si>
  <si>
    <t>Podmiot otrzymujący</t>
  </si>
  <si>
    <t>Kwota dotacji</t>
  </si>
  <si>
    <t>Przeznaczenie dotacji (cel publiczny)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</si>
  <si>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</si>
  <si>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</si>
  <si>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</si>
  <si>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</si>
  <si>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</si>
  <si>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</si>
  <si>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</si>
  <si>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</si>
  <si>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</si>
  <si>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</si>
  <si>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</si>
  <si>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</si>
  <si>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</si>
  <si>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</si>
  <si>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</si>
  <si>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</si>
  <si>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</si>
  <si>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</si>
  <si>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</si>
  <si>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Załącznik Nr 4a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</si>
  <si>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</si>
  <si>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</si>
  <si>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</si>
  <si>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</si>
  <si>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</si>
  <si>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</si>
  <si>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</si>
  <si>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</si>
  <si>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</si>
  <si>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</si>
  <si>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</si>
  <si>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</si>
  <si>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</si>
  <si>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</si>
  <si>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</si>
  <si>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</si>
  <si>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</si>
  <si>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</si>
  <si>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Plan przychodów i wydatków gospodarstw pomocniczych</t>
  </si>
  <si>
    <t>Plan przychodów i wydatków zakładów budżetowych</t>
  </si>
  <si>
    <t>Plan przychodów i wydatków funduszy celowych</t>
  </si>
  <si>
    <t>Nazwa funduszu</t>
  </si>
  <si>
    <t>Plan na 2005 rok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</si>
  <si>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</si>
  <si>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</si>
  <si>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</si>
  <si>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</si>
  <si>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</si>
  <si>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Stan środków obrotowych na 1.01.2005 r.</t>
  </si>
  <si>
    <t>stan środków obrotowych na 31.12.2005 r.</t>
  </si>
  <si>
    <t>Wykaz dotacji udzielanych z budżetu w 2005 roku</t>
  </si>
  <si>
    <t>UWAGA!</t>
  </si>
  <si>
    <t>z tego:</t>
  </si>
  <si>
    <t>a)</t>
  </si>
  <si>
    <t>b)</t>
  </si>
  <si>
    <t>Przychody z zaciągniętych pożyczek i kredytów (§ 952, 903)</t>
  </si>
  <si>
    <t>na prefinansowanie programów i projektów finansowanych z udziałem środków z budżetu UE, otrzymane z budżetu państwa (§ 903)</t>
  </si>
  <si>
    <t>Spłaty kredytów i pożyczek długoterminowych (§ 992, 963)</t>
  </si>
  <si>
    <t>na prefinansowanie programów i projektów finansowanych z udziałem środków z budżetu UE, otrzymane z budżetu państwa (§ 963)</t>
  </si>
  <si>
    <t>Wysokość wydatków w roku 2007</t>
  </si>
  <si>
    <t>Załączniki do uchwały budżetowej powinny zostać podpisane przez Przewodniczącego Rady (Sejmiku, Zgromadzenia).</t>
  </si>
  <si>
    <t>na realizację programów i projektów finansowanych z udziałem środków z budżetu UE, otrzymane z innych źródeł (§ 903)</t>
  </si>
  <si>
    <t>na realizację programów i projektów finansowanych z udziałem środków z budżetu UE, otrzymane z innych źródeł (§ 963)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</si>
  <si>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</si>
  <si>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</si>
  <si>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</si>
  <si>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1. Rolnictwo i łowiectwo</t>
  </si>
  <si>
    <t>010</t>
  </si>
  <si>
    <t>Infrastruktura wodociągowa i sanitacyjna wsi</t>
  </si>
  <si>
    <t>Wydatki inwestycyjne jednostek budżetowych</t>
  </si>
  <si>
    <t>Izby rolnicze</t>
  </si>
  <si>
    <t>01030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</si>
  <si>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</si>
  <si>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</si>
  <si>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</si>
  <si>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</si>
  <si>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</si>
  <si>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</si>
  <si>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</si>
  <si>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</si>
  <si>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</si>
  <si>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</si>
  <si>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</si>
  <si>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</si>
  <si>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</si>
  <si>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</si>
  <si>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</si>
  <si>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</si>
  <si>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</si>
  <si>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</si>
  <si>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Pozostała działalność</t>
  </si>
  <si>
    <t>4. Gospodarka mieszkaniowa</t>
  </si>
  <si>
    <t xml:space="preserve">Różne jednostki obsługi gospodarki mieszkaniowej </t>
  </si>
  <si>
    <t xml:space="preserve">Zakup materiałów i wyposażenia </t>
  </si>
  <si>
    <t>Podatek od nieruchomości</t>
  </si>
  <si>
    <t>Gospodarka gruntami i nieruchomościami</t>
  </si>
  <si>
    <t>Różne opłaty i składki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</si>
  <si>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</si>
  <si>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</si>
  <si>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</si>
  <si>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</si>
  <si>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</si>
  <si>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Urzędy wojewódzkie</t>
  </si>
  <si>
    <t>Rady  gmin</t>
  </si>
  <si>
    <t>Różne wydatki na rzecz osób fizycznych</t>
  </si>
  <si>
    <t>Urzędy gmin</t>
  </si>
  <si>
    <t>7. Bezpieczeństwo publiczne i ochrona przeciwpożarowa</t>
  </si>
  <si>
    <t>Ochotnicze straże pożarne</t>
  </si>
  <si>
    <t>Dodatkowe  wynagrodzenia roczne</t>
  </si>
  <si>
    <t>Obrona cywilna</t>
  </si>
  <si>
    <t>Rezerwy ogólne i celowe</t>
  </si>
  <si>
    <t>Rezerwy</t>
  </si>
  <si>
    <t>Szkoły podstawowe</t>
  </si>
  <si>
    <t xml:space="preserve">Nagrody i wydatki osobowe niezaliczone do wynagrodzeń </t>
  </si>
  <si>
    <t>Zakup pomocy naukowych, dydaktycznych i książek</t>
  </si>
  <si>
    <t>Gimnazja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</si>
  <si>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</si>
  <si>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</si>
  <si>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</si>
  <si>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</si>
  <si>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Dokształcanie i doskonalenie nauczycieli</t>
  </si>
  <si>
    <t>Podróże służbowe i krajowe</t>
  </si>
  <si>
    <t>Lecznictwo ambulatoryjne</t>
  </si>
  <si>
    <t>Przeciwdziałanie alkoholizmowi</t>
  </si>
  <si>
    <t>Różne wydatki  na rzecz osób fizycz.</t>
  </si>
  <si>
    <t>Izby wytrzeźwień</t>
  </si>
  <si>
    <t>Dotacje celowe przekazane gminie lub m.st.W-wie na zadania bieżące realizowane na podstawie porozumień (umów) między jst</t>
  </si>
  <si>
    <t>Zasiłki i pomoc w naturze oraz składki na ubezpieczenia społeczne</t>
  </si>
  <si>
    <t>Świadczenia społeczne</t>
  </si>
  <si>
    <t>Dodatki mieszkaniowe</t>
  </si>
  <si>
    <t>Ośrodki pomocy społecznej</t>
  </si>
  <si>
    <t>Różne opłaty  i składki</t>
  </si>
  <si>
    <t>Usługi opiekuńcze i specjalistyczne usługi opiekuńcze</t>
  </si>
  <si>
    <t>Powiatowe urzędy pracy</t>
  </si>
  <si>
    <t>Świetlice szkolne</t>
  </si>
  <si>
    <t>Gospodarka ściekowa i ochrona wód</t>
  </si>
  <si>
    <t>Oczyszczanie miast i wsi</t>
  </si>
  <si>
    <t>Oświetlenie ulic , placów i dróg</t>
  </si>
  <si>
    <t>1. Administracja publiczna</t>
  </si>
  <si>
    <t>2. Urzędy naczelnych organów władzy państwowej, kontroli i ochrony prawa oraz sadownictwa</t>
  </si>
  <si>
    <t>Urzędy naczelnych organów władzy państwowej , kontroli i ochrony prawa</t>
  </si>
  <si>
    <t>3. Pomoc społeczna</t>
  </si>
  <si>
    <t>Składki na ubezpieczenia zdrowotne opłacane za osoby pobierające niektóre świadczenia z pomocy społecznej</t>
  </si>
  <si>
    <t>Składki na ubezpieczenie zdrowotne</t>
  </si>
  <si>
    <t>Drogi publiczne powiatowe</t>
  </si>
  <si>
    <t>Dotacje celowe przekazane do powiatu na inwestycje i zakupy inwestycyjne realizowane na podst. porozumień (umów) między jst</t>
  </si>
  <si>
    <t>Domy i ośrodki kultury, świetlice i kluby</t>
  </si>
  <si>
    <t>rozdział</t>
  </si>
  <si>
    <t>paragraf</t>
  </si>
  <si>
    <t>Rolnictwo i łowiectwo</t>
  </si>
  <si>
    <t>Infrastrutkura wodociągowa i sanitacyjna wsi</t>
  </si>
  <si>
    <t>Środki na dofinansowanie własnych inwestycji gmin pozyskiwane z innych źródeł</t>
  </si>
  <si>
    <t>Leśnictwo</t>
  </si>
  <si>
    <t>Gospodarka leśna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</si>
  <si>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</si>
  <si>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</si>
  <si>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 xml:space="preserve">  Dostarczanie wody</t>
  </si>
  <si>
    <t>Wpływ z usług</t>
  </si>
  <si>
    <t>Pozostałe odsetki</t>
  </si>
  <si>
    <t>Transport i łączność</t>
  </si>
  <si>
    <t>Wpływy z różnych dochodów</t>
  </si>
  <si>
    <t>Gospodarka mieszkaniowa</t>
  </si>
  <si>
    <t>Różne jednostki obsługi gospodarki mieszkaniowej</t>
  </si>
  <si>
    <t>Wpływy z usług</t>
  </si>
  <si>
    <t xml:space="preserve">Wpływy z opłat za zarząd, użytkowanie i użytkowanie wieczyste nieruchomości </t>
  </si>
  <si>
    <t>Administracja publiczna</t>
  </si>
  <si>
    <t>Dotacje celowe otrzymane z budżetu państwa na realiz. zad. bieżących z zakresu adm. rząd. oraz innych zadań zleconych gminie ustawami</t>
  </si>
  <si>
    <t>Dochody jst. związane z realizacją zadań z zakresu administracji rządowej oraz innych zadań zleconych ustawami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</si>
  <si>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</si>
  <si>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</si>
  <si>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</si>
  <si>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 xml:space="preserve">Środki na dofinansowanie własnych zadań bieżących gmin, powiatów, samorządów, wojewódźtw, pozyskane z innych źródeł  </t>
  </si>
  <si>
    <t xml:space="preserve">Dochody od osób prawnych, od osób fizycznych i od innych jednostek nieposiadających osobowości prawnej </t>
  </si>
  <si>
    <t>Wpływy z podatku dochodowego od osób fizycznych</t>
  </si>
  <si>
    <t>Podatek od działalności gospodarczej osób fizycznych opłacanych w formie karty podatkowej</t>
  </si>
  <si>
    <t>Odsetki od nieterminowych wpłat z tytułu podatków i opłat</t>
  </si>
  <si>
    <t>Podatek rolny</t>
  </si>
  <si>
    <t>Podatek leśny</t>
  </si>
  <si>
    <t>Wpływy z podatku rolnego, podatku leśnego, podatku od czynności cywilnoprawnych, podatków i opłąt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</si>
  <si>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</si>
  <si>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Podatek od środków transportowych</t>
  </si>
  <si>
    <t>Podatek od spadków i darowizn</t>
  </si>
  <si>
    <t>Wpływy z opłaty targowej</t>
  </si>
  <si>
    <t>Wpływy z opłat administracyjnych za czynności urzędowe</t>
  </si>
  <si>
    <t>Podatek od czynności cywilnoprawnych</t>
  </si>
  <si>
    <t>Wpływy z innych opłat stanowiących dochody jednostek samorządu terytorialnego na podtsawie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</si>
  <si>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</si>
  <si>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</si>
  <si>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</si>
  <si>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</si>
  <si>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</si>
  <si>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</si>
  <si>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jst.</t>
  </si>
  <si>
    <t>Subwencje ogólne z budżetu państwa</t>
  </si>
  <si>
    <t>Uzupełnienie subwencji ogólnej dla jednostek amorządu terytorialnego</t>
  </si>
  <si>
    <t>Część wyrównawcza subwencji ogólnej dla gminy</t>
  </si>
  <si>
    <t>Różne rozliczenia finansowe</t>
  </si>
  <si>
    <t>Część równoważąca subwencji ogólnej dla gmin</t>
  </si>
  <si>
    <t>Oświata i wychowanie</t>
  </si>
  <si>
    <t>Wpływy ze sprzedaży wyrobów</t>
  </si>
  <si>
    <t>Licea ogólnokształcące</t>
  </si>
  <si>
    <t>Dotacje celowe otrzymane z powiatu na zadania bieżące realizowane na podstawie porozumień między jednostkami samorządu terytorialnego</t>
  </si>
  <si>
    <t>Pomoc społeczna</t>
  </si>
  <si>
    <t>Świadczenia rodzinne oraz składki na ubezpieczneia społeczne i rentowe z ubezpieczenia społecznego</t>
  </si>
  <si>
    <t>0750</t>
  </si>
  <si>
    <t>020</t>
  </si>
  <si>
    <t>0830</t>
  </si>
  <si>
    <t>0920</t>
  </si>
  <si>
    <t>0970</t>
  </si>
  <si>
    <t>0470</t>
  </si>
  <si>
    <t>0840</t>
  </si>
  <si>
    <t>0350</t>
  </si>
  <si>
    <t>0910</t>
  </si>
  <si>
    <t>0310</t>
  </si>
  <si>
    <t>0320</t>
  </si>
  <si>
    <t>0330</t>
  </si>
  <si>
    <t>0340</t>
  </si>
  <si>
    <t>0360</t>
  </si>
  <si>
    <t>0430</t>
  </si>
  <si>
    <t>0450</t>
  </si>
  <si>
    <t>0500</t>
  </si>
  <si>
    <t>0410</t>
  </si>
  <si>
    <t>0480</t>
  </si>
  <si>
    <t>0010</t>
  </si>
  <si>
    <t>0020</t>
  </si>
  <si>
    <t>I. Dochody własne</t>
  </si>
  <si>
    <t>01010</t>
  </si>
  <si>
    <t>02001</t>
  </si>
  <si>
    <t>Dotacje celowe otrzymane  z budżetu państwa na realizację własnych zadań bieżących gmin.</t>
  </si>
  <si>
    <t>4430</t>
  </si>
  <si>
    <t>4040</t>
  </si>
  <si>
    <t>Wynagrodzenia bezosobowe</t>
  </si>
  <si>
    <t>4170</t>
  </si>
  <si>
    <t>Wydatki na zakupy inwestycyjne jednostek budżetowych</t>
  </si>
  <si>
    <t>6060</t>
  </si>
  <si>
    <t>2. Bezpieczeństwo publiczne i ochrona przeciwpożarowa</t>
  </si>
  <si>
    <t xml:space="preserve">Komendy powiatowe Państwowej Straży Pożarnej </t>
  </si>
  <si>
    <t>6620</t>
  </si>
  <si>
    <t xml:space="preserve">Dodatkowe wynagrodzenie roczne </t>
  </si>
  <si>
    <t>75702</t>
  </si>
  <si>
    <t>Obsługa papierów wartościowych, kredytów i pożyczek jednostek samorządu terytorialnego</t>
  </si>
  <si>
    <t>8070</t>
  </si>
  <si>
    <t>Odsetki i dyskonto od obligacji skarbowych, papierów wartościowych oraz od krajowych pozyczek i kredytów</t>
  </si>
  <si>
    <t>75647</t>
  </si>
  <si>
    <t>Pobór podatków, oplat oraz niepodatkowych należności budżetowych</t>
  </si>
  <si>
    <t>4100</t>
  </si>
  <si>
    <t>4110</t>
  </si>
  <si>
    <t>4120</t>
  </si>
  <si>
    <t>4210</t>
  </si>
  <si>
    <t>Wynagrodzenia agencyjno-prowizyjne</t>
  </si>
  <si>
    <t>75595</t>
  </si>
  <si>
    <t>3020</t>
  </si>
  <si>
    <t>4300</t>
  </si>
  <si>
    <t>Wydatki osobowe nie zaliczane do wynagrodzeń</t>
  </si>
  <si>
    <t>2560</t>
  </si>
  <si>
    <t>4260</t>
  </si>
  <si>
    <t>Świadczenia rodzinne oraz składki na ubezpieczenia emerytalne i rentowe z ubezpieczenia społecznego</t>
  </si>
  <si>
    <t>85212</t>
  </si>
  <si>
    <t>3110</t>
  </si>
  <si>
    <t>4010</t>
  </si>
  <si>
    <t>4440</t>
  </si>
  <si>
    <t>2480</t>
  </si>
  <si>
    <t>Dotacja podmiotowa z budżetu dla samorządowej instytucji kultury</t>
  </si>
  <si>
    <t>6050</t>
  </si>
  <si>
    <t>75095</t>
  </si>
  <si>
    <t>3. Kultura i ochrona dziedzictwa narodowego</t>
  </si>
  <si>
    <t>Składki na fundusz pracy</t>
  </si>
  <si>
    <t>Gmina Blizyn</t>
  </si>
  <si>
    <t>Gmina Bliżyn</t>
  </si>
  <si>
    <t xml:space="preserve">Odbudowa odwodnienia ulicy Sobieskiego w Blizynie wraz z obiektami technologicznymi przeznaczonymi do oczyszczenia wód deszczowych </t>
  </si>
  <si>
    <t xml:space="preserve">3. </t>
  </si>
  <si>
    <t>Przebudowa drogi gminnej nr Goo212610022 Kucębów Górny w kilometrze 0+000 do 1+162 w miejscowości Kucębów</t>
  </si>
  <si>
    <t>Budowa oczyszczlnii ścieków w miejscowości Wojtyniów oraz  kanalizacji w miejscowościach Wojtyniów i Bliżyn</t>
  </si>
  <si>
    <t>Budowa wodociagu w miejscowości:Blizyn, Jastrzębia i Wojtyniów ul.Podleśna  wraz z przyłączami i pompownią wody z przyłączem energetycznym</t>
  </si>
  <si>
    <t>Wykonanie map do celów projektowch</t>
  </si>
  <si>
    <t>Opracowanie projektu budowlanego wraz ze studium wykonalności</t>
  </si>
  <si>
    <t>Odbudowa zalewu bliżyńskiego w Bliżynie</t>
  </si>
  <si>
    <t>Oświetlenie dróg</t>
  </si>
  <si>
    <t>Budowa oświetlenia drogi powiatowej w Wołowie</t>
  </si>
  <si>
    <t>Budowa oświetlenia drogi krajowej w Górkach</t>
  </si>
  <si>
    <t>Opracowanie projektu wraz ze studium wykonalności</t>
  </si>
  <si>
    <t>Wykup gruntu pod zalew</t>
  </si>
  <si>
    <t>O G Ó Ł E M</t>
  </si>
  <si>
    <t>854; 85401</t>
  </si>
  <si>
    <t>750;75095</t>
  </si>
  <si>
    <t>Starostwo Powiatowe w Skarżysku Kamiennej</t>
  </si>
  <si>
    <t>Opracowanie, wdrożenie i realizacja wniosku aplikacyjnego "Wszechnica Informacyjna Powiatu Skarżyskiego"</t>
  </si>
  <si>
    <t>801;80113</t>
  </si>
  <si>
    <t>Dowożenie uczniów do Zespołu Placówek Specjalnych dla Niepełnosprawnych Ruchowo</t>
  </si>
  <si>
    <t>754;75411</t>
  </si>
  <si>
    <t>Zakup samochodu typu ciężkiego</t>
  </si>
  <si>
    <t>851;85158</t>
  </si>
  <si>
    <t>Urząd Miasta Kielce</t>
  </si>
  <si>
    <t>921;92109</t>
  </si>
  <si>
    <t xml:space="preserve">       Załącznik Nr 7</t>
  </si>
  <si>
    <t>75411</t>
  </si>
  <si>
    <t>1030000</t>
  </si>
  <si>
    <t>337615</t>
  </si>
  <si>
    <t>Wykup gruntu pod oczyszczlnię</t>
  </si>
  <si>
    <t>Prowadzenie bibliotek, upowszechnianie kultury oraz kultury fizycznej i sportu</t>
  </si>
  <si>
    <t>Gminny Ośrodek Kultury</t>
  </si>
  <si>
    <t xml:space="preserve">Budowa wodociągu w Górkach </t>
  </si>
  <si>
    <t>Budowa chodnika w ciągu drogi krajowej w Brześciu</t>
  </si>
  <si>
    <t xml:space="preserve">5. </t>
  </si>
  <si>
    <t>Zakup sprzętu komputerowego</t>
  </si>
  <si>
    <t>851;85121</t>
  </si>
  <si>
    <t>Samodzielny Publiczny Zakład Opieki Zdrowotnej w Bliżynie</t>
  </si>
  <si>
    <t>Zakup aparatu EKG, na przygotowanie inwestycji modernizacja c.o. w Ośrodku Zdrowia w Blizynie</t>
  </si>
  <si>
    <t>Ogółem</t>
  </si>
  <si>
    <t xml:space="preserve">Dochody z najmu i dzierżawy składników majątkowych Skarbu Państwa, jst lub innych jednostek zaliczanych do sektora finansów publicznych oraz innych umów o podobnym charakterze </t>
  </si>
  <si>
    <t>6298</t>
  </si>
  <si>
    <t>6058</t>
  </si>
  <si>
    <t>Wydatki inwestycyjne jedn.budżet.</t>
  </si>
  <si>
    <t>Wydatki inwestycyjne jedn. budżet.</t>
  </si>
  <si>
    <t>Wydatki inwestycyjne jedn. Budżet.</t>
  </si>
  <si>
    <t>Wynagrodzenia osobowe pracown.</t>
  </si>
  <si>
    <t>Dotacje celowe przekazane dla powiatu na zadania bieżące realizowane na podstaiwie porozumień (umów) między jst</t>
  </si>
  <si>
    <t>7.</t>
  </si>
  <si>
    <t>8.</t>
  </si>
  <si>
    <t>9.</t>
  </si>
  <si>
    <t>11.</t>
  </si>
  <si>
    <t>12.</t>
  </si>
  <si>
    <t>Wymiana pokrycia dachowego i remont elewacji budynku Gminnego óśrodka Kultury w Bliżynie</t>
  </si>
  <si>
    <t xml:space="preserve">Budowa boiska sportowego,wykonanie zadaszenia wraz z miejscem do celów integracyjnych w sołectwie Brzeście </t>
  </si>
  <si>
    <t xml:space="preserve">Zakup działki nr 872/19 /kompensata/ </t>
  </si>
  <si>
    <t>921</t>
  </si>
  <si>
    <t>Kultura i ochrona dziedzictwa narodowego</t>
  </si>
  <si>
    <t>92105</t>
  </si>
  <si>
    <t>Pozostałe zadania z zakresu kultury</t>
  </si>
  <si>
    <t>2708</t>
  </si>
  <si>
    <t>926</t>
  </si>
  <si>
    <t>Kultura fizyczna i sport</t>
  </si>
  <si>
    <t>92695</t>
  </si>
  <si>
    <t>Budowa drogi gminnej Górki-Barwinek-Mroczków</t>
  </si>
  <si>
    <t>Budowa drogi lokalnej w Płaczkowie /do leśniczówki/</t>
  </si>
  <si>
    <t>Budowa drogi gminnej w Kopciach</t>
  </si>
  <si>
    <t xml:space="preserve">Wynagrodzenia bezosobowe </t>
  </si>
  <si>
    <t>8. Wymiar sprawiedliwości</t>
  </si>
  <si>
    <t>9. Dochody od osób prawnych, od osób fizycznych i od innych jednostek nieposiadajacych osobowosci prawnej oraz wydatki związane z ich poborem</t>
  </si>
  <si>
    <t>10. Obsługa długu publicznego</t>
  </si>
  <si>
    <t>11. Różne rozliczenia</t>
  </si>
  <si>
    <t>12. Oświata i wychowanie</t>
  </si>
  <si>
    <t>13. Ochrona zdrowia</t>
  </si>
  <si>
    <t>14. Pomoc społeczna</t>
  </si>
  <si>
    <t>15. Pozostałe zadania w zakresie polityki społecznej</t>
  </si>
  <si>
    <t>16. Edukacyjna opieka wychowawcza</t>
  </si>
  <si>
    <t>17. Gospodarka komunalna i ochrona środowiska</t>
  </si>
  <si>
    <t>18. Kultura i ochrona dziedzictwa narodowego</t>
  </si>
  <si>
    <t>4308</t>
  </si>
  <si>
    <t>92195</t>
  </si>
  <si>
    <t>19. Kultura fizyczna i sport</t>
  </si>
  <si>
    <t>Pozostaładziałalność</t>
  </si>
  <si>
    <t>Dotacja podmiotowa z budżetu dla samodzielnego publicznego zakładu opieki zdrowotnej utworzonego przez jst</t>
  </si>
  <si>
    <t xml:space="preserve">       do uchwały Nr XX/184/05</t>
  </si>
  <si>
    <t xml:space="preserve">       Rady Gminy w Bliżynie</t>
  </si>
  <si>
    <t xml:space="preserve">       z dnia 17 lutego 2005 roku </t>
  </si>
  <si>
    <t>Realizacja programów terapeutycznych przez Izbę Wytrzeźwień</t>
  </si>
  <si>
    <t>do uchwały Nr XX/184/05</t>
  </si>
  <si>
    <t>Rady Gminy w Bliżynie</t>
  </si>
  <si>
    <t xml:space="preserve">z dnia 17 lutego 2005 roku </t>
  </si>
  <si>
    <t>z dnia 17 lutego 2005 roku</t>
  </si>
  <si>
    <t xml:space="preserve">Plan przychodów i wydatków dochodów własnych </t>
  </si>
  <si>
    <t>Szkoła Podstawowa w Mroczkowie</t>
  </si>
  <si>
    <t xml:space="preserve"> Gimnazjum w Bliżynie </t>
  </si>
  <si>
    <t>RadyGminy w Bliżynie</t>
  </si>
  <si>
    <t>Budowa oświetlenia drogi powiatowej Blizyn ul. Staszica II etap</t>
  </si>
  <si>
    <t xml:space="preserve">Przebudowa kotłowni węglowej na gazową w Szkole Podstawowej w Odrowążku </t>
  </si>
  <si>
    <t>Budowa oświetlenia drogi gminnej w Górkach /za torami/</t>
  </si>
  <si>
    <t>10.</t>
  </si>
  <si>
    <t>do uchwały Nr XX/183/05</t>
  </si>
  <si>
    <t xml:space="preserve">PRZYCHODY  I  ROZCHODY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</si>
</sst>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quotePrefix="1">
      <alignment horizontal="right" vertical="center" wrapText="1"/>
    </xf>
    <xf numFmtId="3" fontId="3" fillId="0" borderId="1" xfId="0" applyNumberFormat="1" applyFont="1" applyBorder="1" applyAlignment="1" quotePrefix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horizontal="fill" vertic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 horizontal="fill"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fill" vertic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10" fillId="0" borderId="9" xfId="0" applyFont="1" applyBorder="1" applyAlignment="1">
      <alignment vertical="center"/>
    </xf>
    <xf numFmtId="3" fontId="9" fillId="0" borderId="2" xfId="0" applyNumberFormat="1" applyFont="1" applyBorder="1" applyAlignment="1" quotePrefix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 quotePrefix="1">
      <alignment horizontal="right"/>
    </xf>
    <xf numFmtId="3" fontId="9" fillId="0" borderId="2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3" fontId="3" fillId="0" borderId="1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16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A11" sqref="A11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9.75390625" style="1" customWidth="1"/>
    <col min="5" max="6" width="10.625" style="1" customWidth="1"/>
    <col min="7" max="7" width="9.75390625" style="1" customWidth="1"/>
    <col min="8" max="16384" width="9.125" style="1" customWidth="1"/>
  </cols>
  <sheetData>
    <row r="1" ht="15.75">
      <c r="E1" s="1" t="s">
        <v>59</v>
      </c>
    </row>
    <row r="2" spans="3:5" ht="16.5">
      <c r="C2" s="12"/>
      <c r="D2" s="12"/>
      <c r="E2" s="1" t="s">
        <v>421</v>
      </c>
    </row>
    <row r="3" ht="15.75">
      <c r="E3" s="1" t="s">
        <v>422</v>
      </c>
    </row>
    <row r="4" ht="15.75">
      <c r="E4" s="1" t="s">
        <v>423</v>
      </c>
    </row>
    <row r="6" spans="1:7" ht="30.75" customHeight="1">
      <c r="A6" s="209" t="s">
        <v>104</v>
      </c>
      <c r="B6" s="209"/>
      <c r="C6" s="209"/>
      <c r="D6" s="209"/>
      <c r="E6" s="209"/>
      <c r="F6" s="209"/>
      <c r="G6" s="209"/>
    </row>
    <row r="8" spans="6:7" ht="15.75">
      <c r="F8" s="3"/>
      <c r="G8" s="3" t="s">
        <v>6</v>
      </c>
    </row>
    <row r="9" spans="1:7" s="31" customFormat="1" ht="38.25">
      <c r="A9" s="21" t="s">
        <v>2</v>
      </c>
      <c r="B9" s="21" t="s">
        <v>53</v>
      </c>
      <c r="C9" s="21" t="s">
        <v>105</v>
      </c>
      <c r="D9" s="21" t="s">
        <v>78</v>
      </c>
      <c r="E9" s="21" t="s">
        <v>80</v>
      </c>
      <c r="F9" s="21" t="s">
        <v>81</v>
      </c>
      <c r="G9" s="21" t="s">
        <v>79</v>
      </c>
    </row>
    <row r="10" spans="1:7" s="15" customFormat="1" ht="11.25">
      <c r="A10" s="14">
        <v>1</v>
      </c>
      <c r="B10" s="14">
        <v>2</v>
      </c>
      <c r="C10" s="14">
        <v>3</v>
      </c>
      <c r="D10" s="14"/>
      <c r="E10" s="14">
        <v>4</v>
      </c>
      <c r="F10" s="14">
        <v>5</v>
      </c>
      <c r="G10" s="14"/>
    </row>
    <row r="11" spans="1:7" ht="63.75" customHeight="1">
      <c r="A11" s="33" t="s">
        <v>37</v>
      </c>
      <c r="B11" s="33" t="s">
        <v>92</v>
      </c>
      <c r="C11" s="22" t="s">
        <v>82</v>
      </c>
      <c r="D11" s="113">
        <v>3000</v>
      </c>
      <c r="E11" s="113">
        <v>10000</v>
      </c>
      <c r="F11" s="113">
        <v>12000</v>
      </c>
      <c r="G11" s="113">
        <v>1000</v>
      </c>
    </row>
    <row r="12" spans="1:7" ht="24.75" customHeight="1">
      <c r="A12" s="64"/>
      <c r="B12" s="114"/>
      <c r="C12" s="115" t="s">
        <v>346</v>
      </c>
      <c r="D12" s="116">
        <v>3000</v>
      </c>
      <c r="E12" s="116">
        <v>10000</v>
      </c>
      <c r="F12" s="116">
        <v>12000</v>
      </c>
      <c r="G12" s="116">
        <v>1000</v>
      </c>
    </row>
    <row r="13" spans="1:7" ht="15.75">
      <c r="A13" s="6"/>
      <c r="B13" s="9"/>
      <c r="C13" s="97"/>
      <c r="D13" s="6"/>
      <c r="E13" s="6"/>
      <c r="F13" s="6"/>
      <c r="G13" s="6"/>
    </row>
    <row r="14" spans="1:7" ht="15.75">
      <c r="A14" s="6"/>
      <c r="B14" s="92"/>
      <c r="C14" s="6"/>
      <c r="D14" s="6"/>
      <c r="E14" s="6"/>
      <c r="F14" s="6"/>
      <c r="G14" s="6"/>
    </row>
    <row r="15" spans="1:7" ht="15.75">
      <c r="A15" s="6"/>
      <c r="B15" s="92"/>
      <c r="C15" s="6"/>
      <c r="D15" s="6"/>
      <c r="E15" s="6"/>
      <c r="F15" s="6"/>
      <c r="G15" s="6"/>
    </row>
    <row r="16" spans="1:7" ht="15.75">
      <c r="A16" s="6"/>
      <c r="B16" s="92"/>
      <c r="C16" s="6"/>
      <c r="D16" s="6"/>
      <c r="E16" s="6"/>
      <c r="F16" s="6"/>
      <c r="G16" s="6"/>
    </row>
    <row r="17" spans="1:7" ht="15.75">
      <c r="A17" s="6"/>
      <c r="B17" s="92"/>
      <c r="C17" s="6"/>
      <c r="D17" s="6"/>
      <c r="E17" s="6"/>
      <c r="F17" s="6"/>
      <c r="G17" s="6"/>
    </row>
    <row r="18" spans="1:7" ht="15.75">
      <c r="A18" s="6"/>
      <c r="B18" s="92"/>
      <c r="C18" s="6"/>
      <c r="D18" s="6"/>
      <c r="E18" s="6"/>
      <c r="F18" s="6"/>
      <c r="G18" s="6"/>
    </row>
    <row r="19" spans="1:7" ht="15.75">
      <c r="A19" s="6"/>
      <c r="B19" s="92"/>
      <c r="C19" s="6"/>
      <c r="D19" s="6"/>
      <c r="E19" s="6"/>
      <c r="F19" s="6"/>
      <c r="G19" s="6"/>
    </row>
    <row r="20" spans="1:7" ht="15.75">
      <c r="A20" s="6"/>
      <c r="B20" s="92"/>
      <c r="C20" s="6"/>
      <c r="D20" s="6"/>
      <c r="E20" s="6"/>
      <c r="F20" s="6"/>
      <c r="G20" s="6"/>
    </row>
    <row r="21" spans="1:7" ht="15.75">
      <c r="A21" s="6"/>
      <c r="B21" s="92"/>
      <c r="C21" s="6"/>
      <c r="D21" s="6"/>
      <c r="E21" s="6"/>
      <c r="F21" s="6"/>
      <c r="G21" s="6"/>
    </row>
    <row r="22" spans="1:7" ht="15.75">
      <c r="A22" s="6"/>
      <c r="B22" s="92"/>
      <c r="C22" s="6"/>
      <c r="D22" s="6"/>
      <c r="E22" s="6"/>
      <c r="F22" s="6"/>
      <c r="G22" s="6"/>
    </row>
    <row r="23" spans="1:7" ht="15.75">
      <c r="A23" s="6"/>
      <c r="B23" s="92"/>
      <c r="C23" s="6"/>
      <c r="D23" s="6"/>
      <c r="E23" s="6"/>
      <c r="F23" s="6"/>
      <c r="G23" s="6"/>
    </row>
    <row r="24" spans="1:7" ht="15.75">
      <c r="A24" s="6"/>
      <c r="B24" s="92"/>
      <c r="C24" s="6"/>
      <c r="D24" s="6"/>
      <c r="E24" s="6"/>
      <c r="F24" s="6"/>
      <c r="G24" s="6"/>
    </row>
    <row r="25" spans="1:7" ht="15.75">
      <c r="A25" s="6"/>
      <c r="B25" s="92"/>
      <c r="C25" s="6"/>
      <c r="D25" s="6"/>
      <c r="E25" s="6"/>
      <c r="F25" s="6"/>
      <c r="G25" s="6"/>
    </row>
    <row r="26" spans="1:7" ht="15.75">
      <c r="A26" s="6"/>
      <c r="B26" s="92"/>
      <c r="C26" s="6"/>
      <c r="D26" s="6"/>
      <c r="E26" s="6"/>
      <c r="F26" s="6"/>
      <c r="G26" s="6"/>
    </row>
    <row r="27" ht="15.75">
      <c r="B27" s="32"/>
    </row>
    <row r="28" ht="15.75">
      <c r="E28" s="4"/>
    </row>
    <row r="29" ht="15.75">
      <c r="E29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B16" sqref="B16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1" t="s">
        <v>358</v>
      </c>
    </row>
    <row r="2" spans="3:5" ht="16.5">
      <c r="C2" s="12"/>
      <c r="E2" s="1" t="s">
        <v>417</v>
      </c>
    </row>
    <row r="3" ht="15.75">
      <c r="E3" s="1" t="s">
        <v>418</v>
      </c>
    </row>
    <row r="4" ht="15.75">
      <c r="E4" s="1" t="s">
        <v>419</v>
      </c>
    </row>
    <row r="6" spans="1:5" ht="15.75">
      <c r="A6" s="209" t="s">
        <v>114</v>
      </c>
      <c r="B6" s="209"/>
      <c r="C6" s="209"/>
      <c r="D6" s="209"/>
      <c r="E6" s="209"/>
    </row>
    <row r="7" ht="15.75">
      <c r="E7" s="3"/>
    </row>
    <row r="8" spans="1:5" s="7" customFormat="1" ht="27.75" customHeight="1">
      <c r="A8" s="8" t="s">
        <v>2</v>
      </c>
      <c r="B8" s="8" t="s">
        <v>53</v>
      </c>
      <c r="C8" s="8" t="s">
        <v>61</v>
      </c>
      <c r="D8" s="8" t="s">
        <v>62</v>
      </c>
      <c r="E8" s="8" t="s">
        <v>63</v>
      </c>
    </row>
    <row r="9" spans="1:5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s="4" customFormat="1" ht="44.25" customHeight="1">
      <c r="A10" s="98" t="s">
        <v>37</v>
      </c>
      <c r="B10" s="26" t="s">
        <v>348</v>
      </c>
      <c r="C10" s="20" t="s">
        <v>349</v>
      </c>
      <c r="D10" s="48">
        <v>25020</v>
      </c>
      <c r="E10" s="20" t="s">
        <v>350</v>
      </c>
    </row>
    <row r="11" spans="1:5" s="4" customFormat="1" ht="34.5" customHeight="1">
      <c r="A11" s="98" t="s">
        <v>38</v>
      </c>
      <c r="B11" s="26" t="s">
        <v>353</v>
      </c>
      <c r="C11" s="20" t="s">
        <v>349</v>
      </c>
      <c r="D11" s="48">
        <v>20000</v>
      </c>
      <c r="E11" s="26" t="s">
        <v>354</v>
      </c>
    </row>
    <row r="12" spans="1:5" s="4" customFormat="1" ht="33.75" customHeight="1">
      <c r="A12" s="98" t="s">
        <v>39</v>
      </c>
      <c r="B12" s="26" t="s">
        <v>351</v>
      </c>
      <c r="C12" s="20" t="s">
        <v>349</v>
      </c>
      <c r="D12" s="48">
        <v>14600</v>
      </c>
      <c r="E12" s="20" t="s">
        <v>352</v>
      </c>
    </row>
    <row r="13" spans="1:5" s="4" customFormat="1" ht="36.75" customHeight="1">
      <c r="A13" s="98" t="s">
        <v>40</v>
      </c>
      <c r="B13" s="26" t="s">
        <v>355</v>
      </c>
      <c r="C13" s="20" t="s">
        <v>356</v>
      </c>
      <c r="D13" s="48">
        <v>2400</v>
      </c>
      <c r="E13" s="20" t="s">
        <v>420</v>
      </c>
    </row>
    <row r="14" spans="1:5" s="4" customFormat="1" ht="36.75" customHeight="1">
      <c r="A14" s="126" t="s">
        <v>41</v>
      </c>
      <c r="B14" s="26" t="s">
        <v>369</v>
      </c>
      <c r="C14" s="20" t="s">
        <v>370</v>
      </c>
      <c r="D14" s="48">
        <v>14500</v>
      </c>
      <c r="E14" s="20" t="s">
        <v>371</v>
      </c>
    </row>
    <row r="15" spans="1:5" s="4" customFormat="1" ht="37.5" customHeight="1">
      <c r="A15" s="98" t="s">
        <v>42</v>
      </c>
      <c r="B15" s="26" t="s">
        <v>357</v>
      </c>
      <c r="C15" s="20" t="s">
        <v>364</v>
      </c>
      <c r="D15" s="48">
        <v>273000</v>
      </c>
      <c r="E15" s="20" t="s">
        <v>363</v>
      </c>
    </row>
    <row r="16" spans="1:5" s="4" customFormat="1" ht="37.5" customHeight="1" thickBot="1">
      <c r="A16" s="102"/>
      <c r="B16" s="106"/>
      <c r="C16" s="103" t="s">
        <v>346</v>
      </c>
      <c r="D16" s="127">
        <f>SUM(D10:D15)</f>
        <v>349520</v>
      </c>
      <c r="E16" s="103"/>
    </row>
    <row r="17" spans="1:5" ht="395.25" customHeight="1">
      <c r="A17" s="86"/>
      <c r="B17" s="86"/>
      <c r="C17" s="99"/>
      <c r="D17" s="100"/>
      <c r="E17" s="101"/>
    </row>
    <row r="21" spans="1:5" ht="15.75">
      <c r="A21" s="210"/>
      <c r="B21" s="210"/>
      <c r="C21" s="210"/>
      <c r="D21" s="210"/>
      <c r="E21" s="210"/>
    </row>
    <row r="22" spans="1:5" ht="15.75">
      <c r="A22" s="211" t="s">
        <v>115</v>
      </c>
      <c r="B22" s="211"/>
      <c r="C22" s="211"/>
      <c r="D22" s="211"/>
      <c r="E22" s="211"/>
    </row>
    <row r="23" spans="1:5" ht="31.5" customHeight="1">
      <c r="A23" s="212" t="s">
        <v>124</v>
      </c>
      <c r="B23" s="212"/>
      <c r="C23" s="212"/>
      <c r="D23" s="212"/>
      <c r="E23" s="212"/>
    </row>
  </sheetData>
  <mergeCells count="4">
    <mergeCell ref="A6:E6"/>
    <mergeCell ref="A21:E21"/>
    <mergeCell ref="A22:E22"/>
    <mergeCell ref="A23:E23"/>
  </mergeCells>
  <printOptions/>
  <pageMargins left="0.51" right="0.53" top="0.41" bottom="0.7874015748031497" header="0.41" footer="0.5118110236220472"/>
  <pageSetup horizontalDpi="600" verticalDpi="600" orientation="portrait" paperSize="9" r:id="rId1"/>
  <headerFooter alignWithMargins="0">
    <oddFooter>&amp;Cstrona 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5.125" style="1" customWidth="1"/>
    <col min="2" max="2" width="7.00390625" style="1" customWidth="1"/>
    <col min="3" max="3" width="6.25390625" style="1" customWidth="1"/>
    <col min="4" max="4" width="59.625" style="1" customWidth="1"/>
    <col min="5" max="5" width="28.125" style="1" customWidth="1"/>
    <col min="6" max="6" width="0.12890625" style="1" customWidth="1"/>
    <col min="7" max="16384" width="9.125" style="1" customWidth="1"/>
  </cols>
  <sheetData>
    <row r="1" ht="15.75">
      <c r="E1" s="1" t="s">
        <v>1</v>
      </c>
    </row>
    <row r="2" ht="15.75">
      <c r="E2" s="1" t="s">
        <v>421</v>
      </c>
    </row>
    <row r="3" ht="15.75">
      <c r="E3" s="1" t="s">
        <v>428</v>
      </c>
    </row>
    <row r="4" ht="15.75">
      <c r="E4" s="1" t="s">
        <v>423</v>
      </c>
    </row>
    <row r="5" ht="12.75" customHeight="1"/>
    <row r="6" spans="1:5" ht="15.75" customHeight="1">
      <c r="A6" s="219" t="s">
        <v>0</v>
      </c>
      <c r="B6" s="219"/>
      <c r="C6" s="219"/>
      <c r="D6" s="219"/>
      <c r="E6" s="219"/>
    </row>
    <row r="7" ht="12" customHeight="1"/>
    <row r="8" spans="1:5" s="13" customFormat="1" ht="15" customHeight="1">
      <c r="A8" s="159" t="s">
        <v>3</v>
      </c>
      <c r="B8" s="159" t="s">
        <v>211</v>
      </c>
      <c r="C8" s="157" t="s">
        <v>212</v>
      </c>
      <c r="D8" s="159" t="s">
        <v>4</v>
      </c>
      <c r="E8" s="159" t="s">
        <v>106</v>
      </c>
    </row>
    <row r="9" spans="1:5" s="13" customFormat="1" ht="72.75" customHeight="1">
      <c r="A9" s="159"/>
      <c r="B9" s="159"/>
      <c r="C9" s="158"/>
      <c r="D9" s="159"/>
      <c r="E9" s="159"/>
    </row>
    <row r="10" spans="1:5" s="15" customFormat="1" ht="12.75">
      <c r="A10" s="163">
        <v>1</v>
      </c>
      <c r="B10" s="164"/>
      <c r="C10" s="165"/>
      <c r="D10" s="18">
        <v>2</v>
      </c>
      <c r="E10" s="18">
        <v>3</v>
      </c>
    </row>
    <row r="11" spans="1:5" ht="15.75" customHeight="1">
      <c r="A11" s="166" t="s">
        <v>289</v>
      </c>
      <c r="B11" s="167"/>
      <c r="C11" s="167"/>
      <c r="D11" s="168"/>
      <c r="E11" s="112">
        <f>E12+E15+E19+E26+E32+E57+E60+E66</f>
        <v>2531353</v>
      </c>
    </row>
    <row r="12" spans="1:5" ht="15.75">
      <c r="A12" s="128" t="s">
        <v>269</v>
      </c>
      <c r="B12" s="128"/>
      <c r="C12" s="128"/>
      <c r="D12" s="65" t="s">
        <v>216</v>
      </c>
      <c r="E12" s="112">
        <f>E13</f>
        <v>1300</v>
      </c>
    </row>
    <row r="13" spans="1:5" ht="15.75">
      <c r="A13" s="129"/>
      <c r="B13" s="129" t="s">
        <v>291</v>
      </c>
      <c r="C13" s="129"/>
      <c r="D13" s="62" t="s">
        <v>217</v>
      </c>
      <c r="E13" s="133">
        <v>1300</v>
      </c>
    </row>
    <row r="14" spans="1:5" ht="50.25" customHeight="1">
      <c r="A14" s="129"/>
      <c r="B14" s="129"/>
      <c r="C14" s="129" t="s">
        <v>268</v>
      </c>
      <c r="D14" s="62" t="s">
        <v>218</v>
      </c>
      <c r="E14" s="134">
        <v>1300</v>
      </c>
    </row>
    <row r="15" spans="1:5" ht="30.75" customHeight="1">
      <c r="A15" s="69">
        <v>400</v>
      </c>
      <c r="B15" s="69"/>
      <c r="C15" s="130"/>
      <c r="D15" s="63" t="s">
        <v>219</v>
      </c>
      <c r="E15" s="112">
        <f>E16</f>
        <v>172700</v>
      </c>
    </row>
    <row r="16" spans="1:5" ht="15.75">
      <c r="A16" s="70"/>
      <c r="B16" s="70">
        <v>40002</v>
      </c>
      <c r="C16" s="70"/>
      <c r="D16" s="50" t="s">
        <v>220</v>
      </c>
      <c r="E16" s="134">
        <f>SUM(E17:E18)</f>
        <v>172700</v>
      </c>
    </row>
    <row r="17" spans="1:5" ht="15.75">
      <c r="A17" s="131"/>
      <c r="B17" s="131"/>
      <c r="C17" s="70" t="s">
        <v>270</v>
      </c>
      <c r="D17" s="62" t="s">
        <v>221</v>
      </c>
      <c r="E17" s="133">
        <v>171700</v>
      </c>
    </row>
    <row r="18" spans="1:5" ht="15.75">
      <c r="A18" s="131"/>
      <c r="B18" s="131"/>
      <c r="C18" s="70" t="s">
        <v>271</v>
      </c>
      <c r="D18" s="62" t="s">
        <v>222</v>
      </c>
      <c r="E18" s="133">
        <v>1000</v>
      </c>
    </row>
    <row r="19" spans="1:5" ht="15.75">
      <c r="A19" s="69">
        <v>700</v>
      </c>
      <c r="B19" s="130"/>
      <c r="C19" s="69"/>
      <c r="D19" s="65" t="s">
        <v>225</v>
      </c>
      <c r="E19" s="112">
        <f>E20+E23</f>
        <v>36100</v>
      </c>
    </row>
    <row r="20" spans="1:5" ht="15.75">
      <c r="A20" s="131"/>
      <c r="B20" s="70">
        <v>70004</v>
      </c>
      <c r="C20" s="131"/>
      <c r="D20" s="50" t="s">
        <v>226</v>
      </c>
      <c r="E20" s="134">
        <f>SUM(E21:E22)</f>
        <v>28000</v>
      </c>
    </row>
    <row r="21" spans="1:5" ht="15.75">
      <c r="A21" s="131"/>
      <c r="B21" s="131"/>
      <c r="C21" s="70" t="s">
        <v>270</v>
      </c>
      <c r="D21" s="50" t="s">
        <v>227</v>
      </c>
      <c r="E21" s="134">
        <v>27000</v>
      </c>
    </row>
    <row r="22" spans="1:5" ht="15.75">
      <c r="A22" s="131"/>
      <c r="B22" s="131"/>
      <c r="C22" s="70" t="s">
        <v>271</v>
      </c>
      <c r="D22" s="50" t="s">
        <v>222</v>
      </c>
      <c r="E22" s="134">
        <v>1000</v>
      </c>
    </row>
    <row r="23" spans="1:5" ht="15.75">
      <c r="A23" s="131"/>
      <c r="B23" s="70">
        <v>70005</v>
      </c>
      <c r="C23" s="131"/>
      <c r="D23" s="50" t="s">
        <v>159</v>
      </c>
      <c r="E23" s="134">
        <f>SUM(E24:E25)</f>
        <v>8100</v>
      </c>
    </row>
    <row r="24" spans="1:5" ht="34.5" customHeight="1">
      <c r="A24" s="70"/>
      <c r="B24" s="70"/>
      <c r="C24" s="70" t="s">
        <v>273</v>
      </c>
      <c r="D24" s="50" t="s">
        <v>228</v>
      </c>
      <c r="E24" s="134">
        <v>1200</v>
      </c>
    </row>
    <row r="25" spans="1:5" ht="64.5" customHeight="1">
      <c r="A25" s="70"/>
      <c r="B25" s="70"/>
      <c r="C25" s="70" t="s">
        <v>268</v>
      </c>
      <c r="D25" s="50" t="s">
        <v>373</v>
      </c>
      <c r="E25" s="134">
        <v>6900</v>
      </c>
    </row>
    <row r="26" spans="1:5" ht="15.75">
      <c r="A26" s="69">
        <v>750</v>
      </c>
      <c r="B26" s="69"/>
      <c r="C26" s="69"/>
      <c r="D26" s="63" t="s">
        <v>229</v>
      </c>
      <c r="E26" s="112">
        <f>E27+E29</f>
        <v>3500</v>
      </c>
    </row>
    <row r="27" spans="1:5" ht="15.75">
      <c r="A27" s="70"/>
      <c r="B27" s="70">
        <v>75011</v>
      </c>
      <c r="C27" s="70"/>
      <c r="D27" s="50" t="s">
        <v>166</v>
      </c>
      <c r="E27" s="134">
        <f>E28</f>
        <v>1000</v>
      </c>
    </row>
    <row r="28" spans="1:5" ht="31.5" customHeight="1">
      <c r="A28" s="131"/>
      <c r="B28" s="131"/>
      <c r="C28" s="70">
        <v>2360</v>
      </c>
      <c r="D28" s="50" t="s">
        <v>231</v>
      </c>
      <c r="E28" s="134">
        <v>1000</v>
      </c>
    </row>
    <row r="29" spans="1:5" ht="15.75">
      <c r="A29" s="131"/>
      <c r="B29" s="70">
        <v>75023</v>
      </c>
      <c r="C29" s="70"/>
      <c r="D29" s="50" t="s">
        <v>169</v>
      </c>
      <c r="E29" s="134">
        <f>SUM(E30:E31)</f>
        <v>2500</v>
      </c>
    </row>
    <row r="30" spans="1:5" ht="15.75">
      <c r="A30" s="70"/>
      <c r="B30" s="70"/>
      <c r="C30" s="70" t="s">
        <v>274</v>
      </c>
      <c r="D30" s="50" t="s">
        <v>263</v>
      </c>
      <c r="E30" s="134">
        <v>300</v>
      </c>
    </row>
    <row r="31" spans="1:5" ht="15.75">
      <c r="A31" s="70"/>
      <c r="B31" s="70"/>
      <c r="C31" s="70" t="s">
        <v>272</v>
      </c>
      <c r="D31" s="50" t="s">
        <v>224</v>
      </c>
      <c r="E31" s="134">
        <v>2200</v>
      </c>
    </row>
    <row r="32" spans="1:5" ht="36" customHeight="1">
      <c r="A32" s="69">
        <v>756</v>
      </c>
      <c r="B32" s="69"/>
      <c r="C32" s="69"/>
      <c r="D32" s="63" t="s">
        <v>236</v>
      </c>
      <c r="E32" s="112">
        <f>E33+E36+E41+E51+E54</f>
        <v>2265963</v>
      </c>
    </row>
    <row r="33" spans="1:5" ht="15.75">
      <c r="A33" s="70"/>
      <c r="B33" s="70">
        <v>75601</v>
      </c>
      <c r="C33" s="70"/>
      <c r="D33" s="50" t="s">
        <v>237</v>
      </c>
      <c r="E33" s="134">
        <f>SUM(E34:E35)</f>
        <v>8200</v>
      </c>
    </row>
    <row r="34" spans="1:5" ht="31.5">
      <c r="A34" s="70"/>
      <c r="B34" s="70"/>
      <c r="C34" s="70" t="s">
        <v>275</v>
      </c>
      <c r="D34" s="50" t="s">
        <v>238</v>
      </c>
      <c r="E34" s="134">
        <v>8000</v>
      </c>
    </row>
    <row r="35" spans="1:5" ht="15.75" customHeight="1">
      <c r="A35" s="70"/>
      <c r="B35" s="70"/>
      <c r="C35" s="70" t="s">
        <v>276</v>
      </c>
      <c r="D35" s="50" t="s">
        <v>239</v>
      </c>
      <c r="E35" s="134">
        <v>200</v>
      </c>
    </row>
    <row r="36" spans="1:5" ht="48.75" customHeight="1">
      <c r="A36" s="70"/>
      <c r="B36" s="70">
        <v>75615</v>
      </c>
      <c r="C36" s="70"/>
      <c r="D36" s="50" t="s">
        <v>242</v>
      </c>
      <c r="E36" s="134">
        <f>SUM(E37:E40)</f>
        <v>618995</v>
      </c>
    </row>
    <row r="37" spans="1:5" ht="15.75">
      <c r="A37" s="70"/>
      <c r="B37" s="70"/>
      <c r="C37" s="70" t="s">
        <v>277</v>
      </c>
      <c r="D37" s="50" t="s">
        <v>158</v>
      </c>
      <c r="E37" s="134">
        <v>516995</v>
      </c>
    </row>
    <row r="38" spans="1:5" ht="15.75">
      <c r="A38" s="70"/>
      <c r="B38" s="70"/>
      <c r="C38" s="70" t="s">
        <v>278</v>
      </c>
      <c r="D38" s="50" t="s">
        <v>240</v>
      </c>
      <c r="E38" s="134">
        <v>3600</v>
      </c>
    </row>
    <row r="39" spans="1:5" ht="17.25" customHeight="1">
      <c r="A39" s="70"/>
      <c r="B39" s="70"/>
      <c r="C39" s="70" t="s">
        <v>279</v>
      </c>
      <c r="D39" s="50" t="s">
        <v>241</v>
      </c>
      <c r="E39" s="134">
        <v>97500</v>
      </c>
    </row>
    <row r="40" spans="1:5" ht="14.25" customHeight="1">
      <c r="A40" s="70"/>
      <c r="B40" s="70"/>
      <c r="C40" s="70" t="s">
        <v>276</v>
      </c>
      <c r="D40" s="50" t="s">
        <v>239</v>
      </c>
      <c r="E40" s="134">
        <v>900</v>
      </c>
    </row>
    <row r="41" spans="1:5" ht="48.75" customHeight="1">
      <c r="A41" s="70"/>
      <c r="B41" s="70">
        <v>75616</v>
      </c>
      <c r="C41" s="70"/>
      <c r="D41" s="50" t="s">
        <v>243</v>
      </c>
      <c r="E41" s="74">
        <f>SUM(E42:E50)</f>
        <v>479950</v>
      </c>
    </row>
    <row r="42" spans="1:5" ht="18.75" customHeight="1">
      <c r="A42" s="70"/>
      <c r="B42" s="70"/>
      <c r="C42" s="70" t="s">
        <v>277</v>
      </c>
      <c r="D42" s="50" t="s">
        <v>158</v>
      </c>
      <c r="E42" s="134">
        <v>320000</v>
      </c>
    </row>
    <row r="43" spans="1:5" ht="17.25" customHeight="1">
      <c r="A43" s="70"/>
      <c r="B43" s="70"/>
      <c r="C43" s="70" t="s">
        <v>278</v>
      </c>
      <c r="D43" s="50" t="s">
        <v>240</v>
      </c>
      <c r="E43" s="134">
        <v>32800</v>
      </c>
    </row>
    <row r="44" spans="1:5" ht="15.75">
      <c r="A44" s="70"/>
      <c r="B44" s="70"/>
      <c r="C44" s="70" t="s">
        <v>279</v>
      </c>
      <c r="D44" s="50" t="s">
        <v>241</v>
      </c>
      <c r="E44" s="134">
        <v>25700</v>
      </c>
    </row>
    <row r="45" spans="1:5" ht="15.75">
      <c r="A45" s="70"/>
      <c r="B45" s="70"/>
      <c r="C45" s="70" t="s">
        <v>280</v>
      </c>
      <c r="D45" s="50" t="s">
        <v>244</v>
      </c>
      <c r="E45" s="134">
        <v>28700</v>
      </c>
    </row>
    <row r="46" spans="1:5" ht="15.75">
      <c r="A46" s="70"/>
      <c r="B46" s="70"/>
      <c r="C46" s="70" t="s">
        <v>281</v>
      </c>
      <c r="D46" s="50" t="s">
        <v>245</v>
      </c>
      <c r="E46" s="134">
        <v>7000</v>
      </c>
    </row>
    <row r="47" spans="1:5" ht="13.5" customHeight="1">
      <c r="A47" s="70"/>
      <c r="B47" s="70"/>
      <c r="C47" s="70" t="s">
        <v>282</v>
      </c>
      <c r="D47" s="50" t="s">
        <v>246</v>
      </c>
      <c r="E47" s="134">
        <v>750</v>
      </c>
    </row>
    <row r="48" spans="1:5" ht="16.5" customHeight="1">
      <c r="A48" s="70"/>
      <c r="B48" s="70"/>
      <c r="C48" s="70" t="s">
        <v>283</v>
      </c>
      <c r="D48" s="50" t="s">
        <v>247</v>
      </c>
      <c r="E48" s="134">
        <v>5000</v>
      </c>
    </row>
    <row r="49" spans="1:5" ht="15.75">
      <c r="A49" s="70"/>
      <c r="B49" s="70"/>
      <c r="C49" s="70" t="s">
        <v>284</v>
      </c>
      <c r="D49" s="50" t="s">
        <v>248</v>
      </c>
      <c r="E49" s="134">
        <v>35000</v>
      </c>
    </row>
    <row r="50" spans="1:5" ht="17.25" customHeight="1">
      <c r="A50" s="70"/>
      <c r="B50" s="70"/>
      <c r="C50" s="70" t="s">
        <v>276</v>
      </c>
      <c r="D50" s="50" t="s">
        <v>239</v>
      </c>
      <c r="E50" s="134">
        <v>25000</v>
      </c>
    </row>
    <row r="51" spans="1:5" ht="31.5">
      <c r="A51" s="70"/>
      <c r="B51" s="70">
        <v>75618</v>
      </c>
      <c r="C51" s="70"/>
      <c r="D51" s="50" t="s">
        <v>249</v>
      </c>
      <c r="E51" s="134">
        <f>SUM(E52:E53)</f>
        <v>79850</v>
      </c>
    </row>
    <row r="52" spans="1:5" ht="15.75">
      <c r="A52" s="70"/>
      <c r="B52" s="70"/>
      <c r="C52" s="70" t="s">
        <v>285</v>
      </c>
      <c r="D52" s="50" t="s">
        <v>250</v>
      </c>
      <c r="E52" s="134">
        <v>20000</v>
      </c>
    </row>
    <row r="53" spans="1:5" ht="15.75">
      <c r="A53" s="70"/>
      <c r="B53" s="70"/>
      <c r="C53" s="70" t="s">
        <v>286</v>
      </c>
      <c r="D53" s="50" t="s">
        <v>251</v>
      </c>
      <c r="E53" s="134">
        <v>59850</v>
      </c>
    </row>
    <row r="54" spans="1:5" ht="15.75">
      <c r="A54" s="70"/>
      <c r="B54" s="70">
        <v>75621</v>
      </c>
      <c r="C54" s="70"/>
      <c r="D54" s="50" t="s">
        <v>252</v>
      </c>
      <c r="E54" s="134">
        <f>SUM(E55:E56)</f>
        <v>1078968</v>
      </c>
    </row>
    <row r="55" spans="1:5" ht="15.75" customHeight="1">
      <c r="A55" s="70"/>
      <c r="B55" s="70"/>
      <c r="C55" s="70" t="s">
        <v>287</v>
      </c>
      <c r="D55" s="50" t="s">
        <v>253</v>
      </c>
      <c r="E55" s="134">
        <v>1075968</v>
      </c>
    </row>
    <row r="56" spans="1:5" ht="15.75">
      <c r="A56" s="70"/>
      <c r="B56" s="70"/>
      <c r="C56" s="70" t="s">
        <v>288</v>
      </c>
      <c r="D56" s="50" t="s">
        <v>254</v>
      </c>
      <c r="E56" s="134">
        <v>3000</v>
      </c>
    </row>
    <row r="57" spans="1:5" ht="17.25" customHeight="1">
      <c r="A57" s="69">
        <v>758</v>
      </c>
      <c r="B57" s="69"/>
      <c r="C57" s="69"/>
      <c r="D57" s="63" t="s">
        <v>255</v>
      </c>
      <c r="E57" s="112">
        <f>E58</f>
        <v>20000</v>
      </c>
    </row>
    <row r="58" spans="1:5" ht="18.75" customHeight="1">
      <c r="A58" s="70"/>
      <c r="B58" s="70">
        <v>75814</v>
      </c>
      <c r="C58" s="70"/>
      <c r="D58" s="50" t="s">
        <v>260</v>
      </c>
      <c r="E58" s="134">
        <f>SUM(E59:E59)</f>
        <v>20000</v>
      </c>
    </row>
    <row r="59" spans="1:5" ht="15.75">
      <c r="A59" s="70"/>
      <c r="B59" s="70"/>
      <c r="C59" s="70" t="s">
        <v>271</v>
      </c>
      <c r="D59" s="50" t="s">
        <v>222</v>
      </c>
      <c r="E59" s="134">
        <v>20000</v>
      </c>
    </row>
    <row r="60" spans="1:5" ht="15.75">
      <c r="A60" s="69">
        <v>801</v>
      </c>
      <c r="B60" s="69"/>
      <c r="C60" s="69"/>
      <c r="D60" s="63" t="s">
        <v>262</v>
      </c>
      <c r="E60" s="112">
        <f>E61+E64</f>
        <v>21610</v>
      </c>
    </row>
    <row r="61" spans="1:5" ht="15.75">
      <c r="A61" s="70"/>
      <c r="B61" s="70">
        <v>80101</v>
      </c>
      <c r="C61" s="70"/>
      <c r="D61" s="50" t="s">
        <v>176</v>
      </c>
      <c r="E61" s="134">
        <f>SUM(E62:E63)</f>
        <v>19110</v>
      </c>
    </row>
    <row r="62" spans="1:5" ht="15.75" customHeight="1">
      <c r="A62" s="70"/>
      <c r="B62" s="70"/>
      <c r="C62" s="70" t="s">
        <v>270</v>
      </c>
      <c r="D62" s="50" t="s">
        <v>227</v>
      </c>
      <c r="E62" s="134">
        <v>12310</v>
      </c>
    </row>
    <row r="63" spans="1:5" ht="15.75">
      <c r="A63" s="70"/>
      <c r="B63" s="70"/>
      <c r="C63" s="70" t="s">
        <v>271</v>
      </c>
      <c r="D63" s="50" t="s">
        <v>222</v>
      </c>
      <c r="E63" s="134">
        <v>6800</v>
      </c>
    </row>
    <row r="64" spans="1:5" ht="17.25" customHeight="1">
      <c r="A64" s="70"/>
      <c r="B64" s="70">
        <v>80110</v>
      </c>
      <c r="C64" s="70"/>
      <c r="D64" s="50" t="s">
        <v>179</v>
      </c>
      <c r="E64" s="134">
        <f>E65</f>
        <v>2500</v>
      </c>
    </row>
    <row r="65" spans="1:5" ht="15.75">
      <c r="A65" s="70"/>
      <c r="B65" s="70"/>
      <c r="C65" s="70" t="s">
        <v>271</v>
      </c>
      <c r="D65" s="50" t="s">
        <v>222</v>
      </c>
      <c r="E65" s="134">
        <v>2500</v>
      </c>
    </row>
    <row r="66" spans="1:5" ht="15.75">
      <c r="A66" s="69">
        <v>852</v>
      </c>
      <c r="B66" s="69"/>
      <c r="C66" s="69"/>
      <c r="D66" s="63" t="s">
        <v>266</v>
      </c>
      <c r="E66" s="112">
        <f>E67</f>
        <v>10180</v>
      </c>
    </row>
    <row r="67" spans="1:5" ht="15.75">
      <c r="A67" s="70"/>
      <c r="B67" s="70">
        <v>85219</v>
      </c>
      <c r="C67" s="70"/>
      <c r="D67" s="50" t="s">
        <v>194</v>
      </c>
      <c r="E67" s="134">
        <f>SUM(E68:E69)</f>
        <v>10180</v>
      </c>
    </row>
    <row r="68" spans="1:5" ht="15.75">
      <c r="A68" s="70"/>
      <c r="B68" s="70"/>
      <c r="C68" s="70" t="s">
        <v>270</v>
      </c>
      <c r="D68" s="50" t="s">
        <v>227</v>
      </c>
      <c r="E68" s="134">
        <v>7680</v>
      </c>
    </row>
    <row r="69" spans="1:5" ht="15.75">
      <c r="A69" s="70"/>
      <c r="B69" s="70"/>
      <c r="C69" s="70" t="s">
        <v>271</v>
      </c>
      <c r="D69" s="50" t="s">
        <v>222</v>
      </c>
      <c r="E69" s="134">
        <v>2500</v>
      </c>
    </row>
    <row r="70" spans="1:5" ht="16.5" customHeight="1">
      <c r="A70" s="152" t="s">
        <v>107</v>
      </c>
      <c r="B70" s="153"/>
      <c r="C70" s="153"/>
      <c r="D70" s="154"/>
      <c r="E70" s="112">
        <f>E71</f>
        <v>7283576</v>
      </c>
    </row>
    <row r="71" spans="1:5" ht="15.75">
      <c r="A71" s="54">
        <v>758</v>
      </c>
      <c r="B71" s="54"/>
      <c r="C71" s="54"/>
      <c r="D71" s="63" t="s">
        <v>255</v>
      </c>
      <c r="E71" s="112">
        <f>E72+E74+E76+E78</f>
        <v>7283576</v>
      </c>
    </row>
    <row r="72" spans="1:5" ht="15.75">
      <c r="A72" s="8"/>
      <c r="B72" s="8">
        <v>75801</v>
      </c>
      <c r="C72" s="8"/>
      <c r="D72" s="50" t="s">
        <v>256</v>
      </c>
      <c r="E72" s="134">
        <f>E73</f>
        <v>4100539</v>
      </c>
    </row>
    <row r="73" spans="1:5" ht="15.75">
      <c r="A73" s="8"/>
      <c r="B73" s="8"/>
      <c r="C73" s="8">
        <v>2920</v>
      </c>
      <c r="D73" s="50" t="s">
        <v>257</v>
      </c>
      <c r="E73" s="134">
        <v>4100539</v>
      </c>
    </row>
    <row r="74" spans="1:5" ht="31.5">
      <c r="A74" s="8"/>
      <c r="B74" s="8">
        <v>75802</v>
      </c>
      <c r="C74" s="8"/>
      <c r="D74" s="50" t="s">
        <v>258</v>
      </c>
      <c r="E74" s="134">
        <f>E75</f>
        <v>549572</v>
      </c>
    </row>
    <row r="75" spans="1:5" ht="15.75">
      <c r="A75" s="8"/>
      <c r="B75" s="8"/>
      <c r="C75" s="8">
        <v>2920</v>
      </c>
      <c r="D75" s="50" t="s">
        <v>257</v>
      </c>
      <c r="E75" s="134">
        <v>549572</v>
      </c>
    </row>
    <row r="76" spans="1:5" ht="15.75">
      <c r="A76" s="8"/>
      <c r="B76" s="8">
        <v>75807</v>
      </c>
      <c r="C76" s="8"/>
      <c r="D76" s="50" t="s">
        <v>259</v>
      </c>
      <c r="E76" s="134">
        <f>E77</f>
        <v>2557880</v>
      </c>
    </row>
    <row r="77" spans="1:5" ht="15.75">
      <c r="A77" s="8"/>
      <c r="B77" s="8"/>
      <c r="C77" s="8">
        <v>2920</v>
      </c>
      <c r="D77" s="50" t="s">
        <v>257</v>
      </c>
      <c r="E77" s="134">
        <v>2557880</v>
      </c>
    </row>
    <row r="78" spans="1:5" ht="15.75">
      <c r="A78" s="8"/>
      <c r="B78" s="8">
        <v>75831</v>
      </c>
      <c r="C78" s="8"/>
      <c r="D78" s="50" t="s">
        <v>261</v>
      </c>
      <c r="E78" s="134">
        <f>E79</f>
        <v>75585</v>
      </c>
    </row>
    <row r="79" spans="1:5" ht="17.25" customHeight="1">
      <c r="A79" s="8"/>
      <c r="B79" s="8"/>
      <c r="C79" s="8">
        <v>2920</v>
      </c>
      <c r="D79" s="50" t="s">
        <v>257</v>
      </c>
      <c r="E79" s="134">
        <v>75585</v>
      </c>
    </row>
    <row r="80" spans="1:5" ht="15.75">
      <c r="A80" s="152" t="s">
        <v>108</v>
      </c>
      <c r="B80" s="155"/>
      <c r="C80" s="155"/>
      <c r="D80" s="156"/>
      <c r="E80" s="112">
        <f>E81+E87+E84</f>
        <v>2450220</v>
      </c>
    </row>
    <row r="81" spans="1:5" ht="15.75">
      <c r="A81" s="54">
        <v>750</v>
      </c>
      <c r="B81" s="54"/>
      <c r="C81" s="54"/>
      <c r="D81" s="63" t="s">
        <v>229</v>
      </c>
      <c r="E81" s="112">
        <f>E82</f>
        <v>54730</v>
      </c>
    </row>
    <row r="82" spans="1:5" ht="15.75">
      <c r="A82" s="8"/>
      <c r="B82" s="8">
        <v>75011</v>
      </c>
      <c r="C82" s="8"/>
      <c r="D82" s="50" t="s">
        <v>166</v>
      </c>
      <c r="E82" s="134">
        <f>E83</f>
        <v>54730</v>
      </c>
    </row>
    <row r="83" spans="1:5" ht="48" customHeight="1">
      <c r="A83" s="8"/>
      <c r="B83" s="8"/>
      <c r="C83" s="8">
        <v>2010</v>
      </c>
      <c r="D83" s="50" t="s">
        <v>230</v>
      </c>
      <c r="E83" s="134">
        <v>54730</v>
      </c>
    </row>
    <row r="84" spans="1:5" ht="31.5">
      <c r="A84" s="69">
        <v>751</v>
      </c>
      <c r="B84" s="69"/>
      <c r="C84" s="69"/>
      <c r="D84" s="63" t="s">
        <v>232</v>
      </c>
      <c r="E84" s="112">
        <f>E85</f>
        <v>1420</v>
      </c>
    </row>
    <row r="85" spans="1:5" ht="31.5">
      <c r="A85" s="70"/>
      <c r="B85" s="70">
        <v>75101</v>
      </c>
      <c r="C85" s="70"/>
      <c r="D85" s="50" t="s">
        <v>233</v>
      </c>
      <c r="E85" s="134">
        <f>E86</f>
        <v>1420</v>
      </c>
    </row>
    <row r="86" spans="1:5" ht="35.25" customHeight="1">
      <c r="A86" s="70"/>
      <c r="B86" s="70"/>
      <c r="C86" s="70">
        <v>2010</v>
      </c>
      <c r="D86" s="50" t="s">
        <v>234</v>
      </c>
      <c r="E86" s="134">
        <v>1420</v>
      </c>
    </row>
    <row r="87" spans="1:5" ht="18.75" customHeight="1">
      <c r="A87" s="54">
        <v>852</v>
      </c>
      <c r="B87" s="54"/>
      <c r="C87" s="54"/>
      <c r="D87" s="63" t="s">
        <v>266</v>
      </c>
      <c r="E87" s="112">
        <f>E88+E90+E92</f>
        <v>2394070</v>
      </c>
    </row>
    <row r="88" spans="1:5" ht="33" customHeight="1">
      <c r="A88" s="8"/>
      <c r="B88" s="8">
        <v>85212</v>
      </c>
      <c r="C88" s="8"/>
      <c r="D88" s="50" t="s">
        <v>267</v>
      </c>
      <c r="E88" s="134">
        <f>SUM(E89:E89)</f>
        <v>2100670</v>
      </c>
    </row>
    <row r="89" spans="1:5" ht="47.25" customHeight="1">
      <c r="A89" s="8"/>
      <c r="B89" s="8"/>
      <c r="C89" s="8">
        <v>2010</v>
      </c>
      <c r="D89" s="50" t="s">
        <v>230</v>
      </c>
      <c r="E89" s="134">
        <v>2100670</v>
      </c>
    </row>
    <row r="90" spans="1:5" ht="31.5">
      <c r="A90" s="8"/>
      <c r="B90" s="8">
        <v>85213</v>
      </c>
      <c r="C90" s="8"/>
      <c r="D90" s="50" t="s">
        <v>206</v>
      </c>
      <c r="E90" s="134">
        <f>E91</f>
        <v>13400</v>
      </c>
    </row>
    <row r="91" spans="1:5" ht="47.25">
      <c r="A91" s="8"/>
      <c r="B91" s="8"/>
      <c r="C91" s="8">
        <v>2010</v>
      </c>
      <c r="D91" s="50" t="s">
        <v>230</v>
      </c>
      <c r="E91" s="134">
        <v>13400</v>
      </c>
    </row>
    <row r="92" spans="1:5" ht="31.5">
      <c r="A92" s="8"/>
      <c r="B92" s="8">
        <v>85214</v>
      </c>
      <c r="C92" s="8"/>
      <c r="D92" s="50" t="s">
        <v>191</v>
      </c>
      <c r="E92" s="134">
        <f>E93</f>
        <v>280000</v>
      </c>
    </row>
    <row r="93" spans="1:5" ht="47.25">
      <c r="A93" s="8"/>
      <c r="B93" s="8"/>
      <c r="C93" s="8">
        <v>2010</v>
      </c>
      <c r="D93" s="50" t="s">
        <v>230</v>
      </c>
      <c r="E93" s="134">
        <v>280000</v>
      </c>
    </row>
    <row r="94" spans="1:5" ht="33" customHeight="1">
      <c r="A94" s="152" t="s">
        <v>109</v>
      </c>
      <c r="B94" s="153"/>
      <c r="C94" s="153"/>
      <c r="D94" s="154"/>
      <c r="E94" s="112">
        <v>0</v>
      </c>
    </row>
    <row r="95" spans="1:5" ht="15.75" customHeight="1">
      <c r="A95" s="152" t="s">
        <v>110</v>
      </c>
      <c r="B95" s="153"/>
      <c r="C95" s="153"/>
      <c r="D95" s="154"/>
      <c r="E95" s="112">
        <f>E96</f>
        <v>176600</v>
      </c>
    </row>
    <row r="96" spans="1:5" ht="15.75" customHeight="1">
      <c r="A96" s="54">
        <v>852</v>
      </c>
      <c r="B96" s="54"/>
      <c r="C96" s="54"/>
      <c r="D96" s="63" t="s">
        <v>266</v>
      </c>
      <c r="E96" s="112">
        <f>E97+E99</f>
        <v>176600</v>
      </c>
    </row>
    <row r="97" spans="1:5" ht="33.75" customHeight="1">
      <c r="A97" s="8"/>
      <c r="B97" s="8">
        <v>85214</v>
      </c>
      <c r="C97" s="8"/>
      <c r="D97" s="50" t="s">
        <v>191</v>
      </c>
      <c r="E97" s="134">
        <f>E98</f>
        <v>26400</v>
      </c>
    </row>
    <row r="98" spans="1:5" ht="30.75" customHeight="1">
      <c r="A98" s="8"/>
      <c r="B98" s="8"/>
      <c r="C98" s="8">
        <v>2030</v>
      </c>
      <c r="D98" s="50" t="s">
        <v>292</v>
      </c>
      <c r="E98" s="134">
        <v>26400</v>
      </c>
    </row>
    <row r="99" spans="1:5" ht="15.75" customHeight="1">
      <c r="A99" s="8"/>
      <c r="B99" s="8">
        <v>85219</v>
      </c>
      <c r="C99" s="8"/>
      <c r="D99" s="50" t="s">
        <v>194</v>
      </c>
      <c r="E99" s="134">
        <f>E100</f>
        <v>150200</v>
      </c>
    </row>
    <row r="100" spans="1:5" ht="33" customHeight="1">
      <c r="A100" s="8"/>
      <c r="B100" s="8"/>
      <c r="C100" s="8">
        <v>2030</v>
      </c>
      <c r="D100" s="50" t="s">
        <v>292</v>
      </c>
      <c r="E100" s="134">
        <v>150200</v>
      </c>
    </row>
    <row r="101" spans="1:5" ht="31.5" customHeight="1">
      <c r="A101" s="152" t="s">
        <v>127</v>
      </c>
      <c r="B101" s="153"/>
      <c r="C101" s="153"/>
      <c r="D101" s="154"/>
      <c r="E101" s="112">
        <f>E105+E102</f>
        <v>67615</v>
      </c>
    </row>
    <row r="102" spans="1:5" ht="19.5" customHeight="1">
      <c r="A102" s="54">
        <v>600</v>
      </c>
      <c r="B102" s="54"/>
      <c r="C102" s="54"/>
      <c r="D102" s="80" t="s">
        <v>223</v>
      </c>
      <c r="E102" s="125">
        <f>E103</f>
        <v>45000</v>
      </c>
    </row>
    <row r="103" spans="1:5" ht="20.25" customHeight="1">
      <c r="A103" s="132"/>
      <c r="B103" s="8">
        <v>60016</v>
      </c>
      <c r="C103" s="132"/>
      <c r="D103" s="81" t="s">
        <v>208</v>
      </c>
      <c r="E103" s="125">
        <f>E104</f>
        <v>45000</v>
      </c>
    </row>
    <row r="104" spans="1:5" ht="51.75" customHeight="1">
      <c r="A104" s="132"/>
      <c r="B104" s="132"/>
      <c r="C104" s="8">
        <v>2320</v>
      </c>
      <c r="D104" s="50" t="s">
        <v>265</v>
      </c>
      <c r="E104" s="133">
        <v>45000</v>
      </c>
    </row>
    <row r="105" spans="1:5" ht="15.75">
      <c r="A105" s="54">
        <v>801</v>
      </c>
      <c r="B105" s="54"/>
      <c r="C105" s="54"/>
      <c r="D105" s="63" t="s">
        <v>262</v>
      </c>
      <c r="E105" s="112">
        <f>E106</f>
        <v>22615</v>
      </c>
    </row>
    <row r="106" spans="1:5" ht="15.75">
      <c r="A106" s="8"/>
      <c r="B106" s="8">
        <v>80120</v>
      </c>
      <c r="C106" s="8"/>
      <c r="D106" s="50" t="s">
        <v>264</v>
      </c>
      <c r="E106" s="134">
        <f>E107</f>
        <v>22615</v>
      </c>
    </row>
    <row r="107" spans="1:5" ht="47.25">
      <c r="A107" s="8"/>
      <c r="B107" s="8"/>
      <c r="C107" s="8">
        <v>2320</v>
      </c>
      <c r="D107" s="50" t="s">
        <v>265</v>
      </c>
      <c r="E107" s="134">
        <v>22615</v>
      </c>
    </row>
    <row r="108" spans="1:5" ht="18" customHeight="1">
      <c r="A108" s="152" t="s">
        <v>128</v>
      </c>
      <c r="B108" s="153"/>
      <c r="C108" s="153"/>
      <c r="D108" s="154"/>
      <c r="E108" s="112">
        <v>0</v>
      </c>
    </row>
    <row r="109" spans="1:5" ht="30.75" customHeight="1">
      <c r="A109" s="152" t="s">
        <v>129</v>
      </c>
      <c r="B109" s="153"/>
      <c r="C109" s="153"/>
      <c r="D109" s="154"/>
      <c r="E109" s="112">
        <f>E110+E114+E117+E121</f>
        <v>3301091</v>
      </c>
    </row>
    <row r="110" spans="1:5" ht="15.75">
      <c r="A110" s="128" t="s">
        <v>131</v>
      </c>
      <c r="B110" s="128"/>
      <c r="C110" s="128"/>
      <c r="D110" s="65" t="s">
        <v>213</v>
      </c>
      <c r="E110" s="112">
        <f>E111</f>
        <v>1690320</v>
      </c>
    </row>
    <row r="111" spans="1:5" ht="15.75">
      <c r="A111" s="129"/>
      <c r="B111" s="129" t="s">
        <v>290</v>
      </c>
      <c r="C111" s="129"/>
      <c r="D111" s="62" t="s">
        <v>214</v>
      </c>
      <c r="E111" s="134">
        <f>SUM(E112:E113)</f>
        <v>1690320</v>
      </c>
    </row>
    <row r="112" spans="1:5" ht="33.75" customHeight="1">
      <c r="A112" s="129"/>
      <c r="B112" s="129"/>
      <c r="C112" s="129">
        <v>6290</v>
      </c>
      <c r="D112" s="62" t="s">
        <v>215</v>
      </c>
      <c r="E112" s="133">
        <v>188420</v>
      </c>
    </row>
    <row r="113" spans="1:5" ht="31.5">
      <c r="A113" s="129"/>
      <c r="B113" s="129"/>
      <c r="C113" s="129" t="s">
        <v>374</v>
      </c>
      <c r="D113" s="62" t="s">
        <v>215</v>
      </c>
      <c r="E113" s="134">
        <v>1501900</v>
      </c>
    </row>
    <row r="114" spans="1:5" ht="15.75">
      <c r="A114" s="128">
        <v>600</v>
      </c>
      <c r="B114" s="128"/>
      <c r="C114" s="128"/>
      <c r="D114" s="65" t="s">
        <v>223</v>
      </c>
      <c r="E114" s="112">
        <f>E116</f>
        <v>1256671</v>
      </c>
    </row>
    <row r="115" spans="1:5" ht="17.25" customHeight="1">
      <c r="A115" s="129"/>
      <c r="B115" s="129">
        <v>60016</v>
      </c>
      <c r="C115" s="129"/>
      <c r="D115" s="62" t="s">
        <v>153</v>
      </c>
      <c r="E115" s="134">
        <f>SUM(E116:E116)</f>
        <v>1256671</v>
      </c>
    </row>
    <row r="116" spans="1:5" ht="31.5">
      <c r="A116" s="129"/>
      <c r="B116" s="129"/>
      <c r="C116" s="129" t="s">
        <v>374</v>
      </c>
      <c r="D116" s="62" t="s">
        <v>215</v>
      </c>
      <c r="E116" s="134">
        <v>1256671</v>
      </c>
    </row>
    <row r="117" spans="1:6" ht="15.75">
      <c r="A117" s="69" t="s">
        <v>389</v>
      </c>
      <c r="B117" s="69"/>
      <c r="C117" s="128"/>
      <c r="D117" s="65" t="s">
        <v>390</v>
      </c>
      <c r="E117" s="112">
        <f>E118</f>
        <v>329100</v>
      </c>
      <c r="F117" s="2"/>
    </row>
    <row r="118" spans="1:5" ht="16.5" customHeight="1">
      <c r="A118" s="70"/>
      <c r="B118" s="70" t="s">
        <v>391</v>
      </c>
      <c r="C118" s="129"/>
      <c r="D118" s="62" t="s">
        <v>392</v>
      </c>
      <c r="E118" s="134">
        <f>SUM(E119:E120)</f>
        <v>329100</v>
      </c>
    </row>
    <row r="119" spans="1:5" ht="31.5">
      <c r="A119" s="70"/>
      <c r="B119" s="70"/>
      <c r="C119" s="129" t="s">
        <v>393</v>
      </c>
      <c r="D119" s="62" t="s">
        <v>235</v>
      </c>
      <c r="E119" s="134">
        <v>58300</v>
      </c>
    </row>
    <row r="120" spans="1:5" ht="31.5">
      <c r="A120" s="70"/>
      <c r="B120" s="70"/>
      <c r="C120" s="129" t="s">
        <v>374</v>
      </c>
      <c r="D120" s="62" t="s">
        <v>215</v>
      </c>
      <c r="E120" s="134">
        <v>270800</v>
      </c>
    </row>
    <row r="121" spans="1:5" ht="15.75">
      <c r="A121" s="69" t="s">
        <v>394</v>
      </c>
      <c r="B121" s="69"/>
      <c r="C121" s="128"/>
      <c r="D121" s="65" t="s">
        <v>395</v>
      </c>
      <c r="E121" s="112">
        <f>E122</f>
        <v>25000</v>
      </c>
    </row>
    <row r="122" spans="1:5" ht="15.75" customHeight="1">
      <c r="A122" s="70"/>
      <c r="B122" s="70" t="s">
        <v>396</v>
      </c>
      <c r="C122" s="129"/>
      <c r="D122" s="62" t="s">
        <v>154</v>
      </c>
      <c r="E122" s="134">
        <f>SUM(E123:E123)</f>
        <v>25000</v>
      </c>
    </row>
    <row r="123" spans="1:5" ht="31.5">
      <c r="A123" s="129"/>
      <c r="B123" s="129"/>
      <c r="C123" s="6">
        <v>6298</v>
      </c>
      <c r="D123" s="62" t="s">
        <v>215</v>
      </c>
      <c r="E123" s="134">
        <v>25000</v>
      </c>
    </row>
    <row r="124" spans="1:5" ht="15.75">
      <c r="A124" s="160" t="s">
        <v>111</v>
      </c>
      <c r="B124" s="161"/>
      <c r="C124" s="161"/>
      <c r="D124" s="162"/>
      <c r="E124" s="112">
        <f>E109+E108+E101+E95+E94+E80+E70+E11</f>
        <v>15810455</v>
      </c>
    </row>
    <row r="128" ht="15" customHeight="1"/>
  </sheetData>
  <mergeCells count="16">
    <mergeCell ref="A109:D109"/>
    <mergeCell ref="A124:D124"/>
    <mergeCell ref="A10:C10"/>
    <mergeCell ref="A94:D94"/>
    <mergeCell ref="A95:D95"/>
    <mergeCell ref="A101:D101"/>
    <mergeCell ref="A108:D108"/>
    <mergeCell ref="A11:D11"/>
    <mergeCell ref="A6:E6"/>
    <mergeCell ref="A70:D70"/>
    <mergeCell ref="A80:D80"/>
    <mergeCell ref="C8:C9"/>
    <mergeCell ref="B8:B9"/>
    <mergeCell ref="E8:E9"/>
    <mergeCell ref="A8:A9"/>
    <mergeCell ref="D8:D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scale="85" r:id="rId1"/>
  <rowBreaks count="3" manualBreakCount="3">
    <brk id="40" max="5" man="1"/>
    <brk id="86" max="5" man="1"/>
    <brk id="11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2">
      <selection activeCell="G11" sqref="G11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33</v>
      </c>
    </row>
    <row r="2" spans="2:6" ht="16.5">
      <c r="B2" s="230" t="s">
        <v>434</v>
      </c>
      <c r="C2" s="2"/>
      <c r="D2" s="2"/>
      <c r="F2" s="1" t="s">
        <v>433</v>
      </c>
    </row>
    <row r="3" spans="2:6" ht="15.75">
      <c r="B3" s="2"/>
      <c r="C3" s="2" t="s">
        <v>34</v>
      </c>
      <c r="D3" s="2"/>
      <c r="F3" s="1" t="s">
        <v>422</v>
      </c>
    </row>
    <row r="4" ht="15.75">
      <c r="F4" s="1" t="s">
        <v>424</v>
      </c>
    </row>
    <row r="6" spans="1:7" s="10" customFormat="1" ht="30.75" customHeight="1">
      <c r="A6" s="114" t="s">
        <v>2</v>
      </c>
      <c r="B6" s="231" t="s">
        <v>35</v>
      </c>
      <c r="C6" s="231"/>
      <c r="D6" s="231"/>
      <c r="E6" s="231"/>
      <c r="F6" s="232"/>
      <c r="G6" s="114" t="s">
        <v>36</v>
      </c>
    </row>
    <row r="7" spans="1:7" ht="15.75" customHeight="1">
      <c r="A7" s="237" t="s">
        <v>37</v>
      </c>
      <c r="B7" s="181" t="s">
        <v>64</v>
      </c>
      <c r="C7" s="181"/>
      <c r="D7" s="181"/>
      <c r="E7" s="181"/>
      <c r="F7" s="182"/>
      <c r="G7" s="107"/>
    </row>
    <row r="8" spans="1:7" ht="27.75" customHeight="1">
      <c r="A8" s="238" t="s">
        <v>38</v>
      </c>
      <c r="B8" s="169" t="s">
        <v>65</v>
      </c>
      <c r="C8" s="169"/>
      <c r="D8" s="169"/>
      <c r="E8" s="169"/>
      <c r="F8" s="170"/>
      <c r="G8" s="34"/>
    </row>
    <row r="9" spans="1:7" ht="15.75">
      <c r="A9" s="238" t="s">
        <v>39</v>
      </c>
      <c r="B9" s="169" t="s">
        <v>119</v>
      </c>
      <c r="C9" s="169"/>
      <c r="D9" s="169"/>
      <c r="E9" s="169"/>
      <c r="F9" s="170"/>
      <c r="G9" s="108" t="s">
        <v>360</v>
      </c>
    </row>
    <row r="10" spans="1:7" ht="15.75">
      <c r="A10" s="238"/>
      <c r="B10" s="169" t="s">
        <v>116</v>
      </c>
      <c r="C10" s="169"/>
      <c r="D10" s="169"/>
      <c r="E10" s="169"/>
      <c r="F10" s="170"/>
      <c r="G10" s="108"/>
    </row>
    <row r="11" spans="1:7" ht="30" customHeight="1">
      <c r="A11" s="239" t="s">
        <v>117</v>
      </c>
      <c r="B11" s="171" t="s">
        <v>120</v>
      </c>
      <c r="C11" s="171"/>
      <c r="D11" s="171"/>
      <c r="E11" s="171"/>
      <c r="F11" s="172"/>
      <c r="G11" s="108"/>
    </row>
    <row r="12" spans="1:7" ht="30.75" customHeight="1">
      <c r="A12" s="239" t="s">
        <v>118</v>
      </c>
      <c r="B12" s="171" t="s">
        <v>125</v>
      </c>
      <c r="C12" s="171"/>
      <c r="D12" s="171"/>
      <c r="E12" s="171"/>
      <c r="F12" s="172"/>
      <c r="G12" s="108"/>
    </row>
    <row r="13" spans="1:7" ht="15" customHeight="1">
      <c r="A13" s="238" t="s">
        <v>40</v>
      </c>
      <c r="B13" s="169" t="s">
        <v>66</v>
      </c>
      <c r="C13" s="169"/>
      <c r="D13" s="169"/>
      <c r="E13" s="169"/>
      <c r="F13" s="170"/>
      <c r="G13" s="34"/>
    </row>
    <row r="14" spans="1:7" ht="30.75" customHeight="1">
      <c r="A14" s="238" t="s">
        <v>41</v>
      </c>
      <c r="B14" s="169" t="s">
        <v>67</v>
      </c>
      <c r="C14" s="169"/>
      <c r="D14" s="169"/>
      <c r="E14" s="169"/>
      <c r="F14" s="170"/>
      <c r="G14" s="34"/>
    </row>
    <row r="15" spans="1:7" ht="46.5" customHeight="1">
      <c r="A15" s="238" t="s">
        <v>42</v>
      </c>
      <c r="B15" s="175" t="s">
        <v>68</v>
      </c>
      <c r="C15" s="175"/>
      <c r="D15" s="175"/>
      <c r="E15" s="175"/>
      <c r="F15" s="176"/>
      <c r="G15" s="109"/>
    </row>
    <row r="16" spans="1:7" s="11" customFormat="1" ht="30.75" customHeight="1">
      <c r="A16" s="220"/>
      <c r="B16" s="235" t="s">
        <v>43</v>
      </c>
      <c r="C16" s="235"/>
      <c r="D16" s="235"/>
      <c r="E16" s="235"/>
      <c r="F16" s="236"/>
      <c r="G16" s="35">
        <v>1030000</v>
      </c>
    </row>
    <row r="17" spans="1:7" s="11" customFormat="1" ht="30.75" customHeight="1">
      <c r="A17" s="220"/>
      <c r="B17" s="231" t="s">
        <v>44</v>
      </c>
      <c r="C17" s="231"/>
      <c r="D17" s="231"/>
      <c r="E17" s="231"/>
      <c r="F17" s="232"/>
      <c r="G17" s="112"/>
    </row>
    <row r="18" spans="1:7" ht="15.75">
      <c r="A18" s="237" t="s">
        <v>37</v>
      </c>
      <c r="B18" s="179" t="s">
        <v>121</v>
      </c>
      <c r="C18" s="179"/>
      <c r="D18" s="179"/>
      <c r="E18" s="179"/>
      <c r="F18" s="180"/>
      <c r="G18" s="110" t="s">
        <v>361</v>
      </c>
    </row>
    <row r="19" spans="1:7" ht="15.75">
      <c r="A19" s="238"/>
      <c r="B19" s="173" t="s">
        <v>116</v>
      </c>
      <c r="C19" s="173"/>
      <c r="D19" s="173"/>
      <c r="E19" s="173"/>
      <c r="F19" s="174"/>
      <c r="G19" s="108"/>
    </row>
    <row r="20" spans="1:7" ht="28.5" customHeight="1">
      <c r="A20" s="239" t="s">
        <v>117</v>
      </c>
      <c r="B20" s="171" t="s">
        <v>122</v>
      </c>
      <c r="C20" s="171"/>
      <c r="D20" s="171"/>
      <c r="E20" s="171"/>
      <c r="F20" s="172"/>
      <c r="G20" s="108"/>
    </row>
    <row r="21" spans="1:7" ht="29.25" customHeight="1">
      <c r="A21" s="239" t="s">
        <v>118</v>
      </c>
      <c r="B21" s="171" t="s">
        <v>126</v>
      </c>
      <c r="C21" s="171"/>
      <c r="D21" s="171"/>
      <c r="E21" s="171"/>
      <c r="F21" s="172"/>
      <c r="G21" s="108">
        <v>263365</v>
      </c>
    </row>
    <row r="22" spans="1:7" ht="15.75">
      <c r="A22" s="238" t="s">
        <v>38</v>
      </c>
      <c r="B22" s="173" t="s">
        <v>69</v>
      </c>
      <c r="C22" s="173"/>
      <c r="D22" s="173"/>
      <c r="E22" s="173"/>
      <c r="F22" s="174"/>
      <c r="G22" s="34"/>
    </row>
    <row r="23" spans="1:7" ht="15.75">
      <c r="A23" s="238" t="s">
        <v>39</v>
      </c>
      <c r="B23" s="173" t="s">
        <v>70</v>
      </c>
      <c r="C23" s="173"/>
      <c r="D23" s="173"/>
      <c r="E23" s="173"/>
      <c r="F23" s="174"/>
      <c r="G23" s="34"/>
    </row>
    <row r="24" spans="1:7" ht="15.75">
      <c r="A24" s="240" t="s">
        <v>40</v>
      </c>
      <c r="B24" s="177" t="s">
        <v>71</v>
      </c>
      <c r="C24" s="177"/>
      <c r="D24" s="177"/>
      <c r="E24" s="177"/>
      <c r="F24" s="178"/>
      <c r="G24" s="36"/>
    </row>
    <row r="25" spans="1:7" s="11" customFormat="1" ht="30.75" customHeight="1">
      <c r="A25" s="220"/>
      <c r="B25" s="233" t="s">
        <v>45</v>
      </c>
      <c r="C25" s="233"/>
      <c r="D25" s="233"/>
      <c r="E25" s="233"/>
      <c r="F25" s="234"/>
      <c r="G25" s="35">
        <v>337615</v>
      </c>
    </row>
    <row r="27" ht="15.75">
      <c r="G27" s="4"/>
    </row>
    <row r="28" ht="15.75">
      <c r="G28" s="4"/>
    </row>
    <row r="31" ht="18.75">
      <c r="A31" s="37"/>
    </row>
    <row r="32" ht="18.75">
      <c r="A32" s="37"/>
    </row>
  </sheetData>
  <mergeCells count="20">
    <mergeCell ref="B6:F6"/>
    <mergeCell ref="B7:F7"/>
    <mergeCell ref="B8:F8"/>
    <mergeCell ref="B9:F9"/>
    <mergeCell ref="B25:F25"/>
    <mergeCell ref="B24:F24"/>
    <mergeCell ref="B17:F17"/>
    <mergeCell ref="B18:F18"/>
    <mergeCell ref="B23:F23"/>
    <mergeCell ref="B22:F22"/>
    <mergeCell ref="B10:F10"/>
    <mergeCell ref="B12:F12"/>
    <mergeCell ref="B20:F20"/>
    <mergeCell ref="B21:F21"/>
    <mergeCell ref="B11:F11"/>
    <mergeCell ref="B19:F19"/>
    <mergeCell ref="B13:F13"/>
    <mergeCell ref="B14:F14"/>
    <mergeCell ref="B15:F15"/>
    <mergeCell ref="B16:F1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75" zoomScaleNormal="75" workbookViewId="0" topLeftCell="A283">
      <selection activeCell="H290" sqref="H290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6.125" style="1" customWidth="1"/>
    <col min="4" max="4" width="7.375" style="1" customWidth="1"/>
    <col min="5" max="5" width="6.625" style="1" customWidth="1"/>
    <col min="6" max="6" width="13.25390625" style="1" customWidth="1"/>
    <col min="7" max="7" width="11.875" style="1" customWidth="1"/>
    <col min="8" max="8" width="13.00390625" style="1" customWidth="1"/>
    <col min="9" max="9" width="10.875" style="1" customWidth="1"/>
    <col min="10" max="10" width="8.75390625" style="1" customWidth="1"/>
    <col min="11" max="11" width="12.125" style="1" customWidth="1"/>
    <col min="12" max="12" width="13.75390625" style="1" customWidth="1"/>
    <col min="13" max="16384" width="9.125" style="1" customWidth="1"/>
  </cols>
  <sheetData>
    <row r="1" ht="15.75">
      <c r="J1" s="1" t="s">
        <v>10</v>
      </c>
    </row>
    <row r="2" ht="15.75">
      <c r="J2" s="1" t="s">
        <v>421</v>
      </c>
    </row>
    <row r="3" spans="4:10" ht="15.75">
      <c r="D3" s="2"/>
      <c r="E3" s="2"/>
      <c r="F3" s="2"/>
      <c r="G3" s="2"/>
      <c r="H3" s="2"/>
      <c r="J3" s="1" t="s">
        <v>422</v>
      </c>
    </row>
    <row r="4" ht="15.75">
      <c r="J4" s="1" t="s">
        <v>423</v>
      </c>
    </row>
    <row r="6" spans="1:12" ht="15.75" customHeight="1">
      <c r="A6" s="219" t="s">
        <v>93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ht="15.75">
      <c r="L7" s="3" t="s">
        <v>6</v>
      </c>
    </row>
    <row r="8" spans="1:12" s="24" customFormat="1" ht="12.75">
      <c r="A8" s="189" t="s">
        <v>2</v>
      </c>
      <c r="B8" s="189" t="s">
        <v>11</v>
      </c>
      <c r="C8" s="190" t="s">
        <v>12</v>
      </c>
      <c r="D8" s="191"/>
      <c r="E8" s="192"/>
      <c r="F8" s="190" t="s">
        <v>15</v>
      </c>
      <c r="G8" s="191"/>
      <c r="H8" s="191"/>
      <c r="I8" s="191"/>
      <c r="J8" s="191"/>
      <c r="K8" s="192"/>
      <c r="L8" s="68"/>
    </row>
    <row r="9" spans="1:12" s="24" customFormat="1" ht="16.5" customHeight="1">
      <c r="A9" s="189"/>
      <c r="B9" s="189"/>
      <c r="C9" s="196" t="s">
        <v>13</v>
      </c>
      <c r="D9" s="196" t="s">
        <v>14</v>
      </c>
      <c r="E9" s="193" t="s">
        <v>212</v>
      </c>
      <c r="F9" s="189" t="s">
        <v>16</v>
      </c>
      <c r="G9" s="190" t="s">
        <v>17</v>
      </c>
      <c r="H9" s="191"/>
      <c r="I9" s="191"/>
      <c r="J9" s="191"/>
      <c r="K9" s="192"/>
      <c r="L9" s="189" t="s">
        <v>24</v>
      </c>
    </row>
    <row r="10" spans="1:12" s="25" customFormat="1" ht="15" customHeight="1">
      <c r="A10" s="189"/>
      <c r="B10" s="189"/>
      <c r="C10" s="196"/>
      <c r="D10" s="196"/>
      <c r="E10" s="194"/>
      <c r="F10" s="189"/>
      <c r="G10" s="189" t="s">
        <v>18</v>
      </c>
      <c r="H10" s="189" t="s">
        <v>19</v>
      </c>
      <c r="I10" s="189"/>
      <c r="J10" s="189"/>
      <c r="K10" s="189"/>
      <c r="L10" s="189"/>
    </row>
    <row r="11" spans="1:12" s="25" customFormat="1" ht="25.5">
      <c r="A11" s="189"/>
      <c r="B11" s="189"/>
      <c r="C11" s="196"/>
      <c r="D11" s="196"/>
      <c r="E11" s="195"/>
      <c r="F11" s="189"/>
      <c r="G11" s="189"/>
      <c r="H11" s="23" t="s">
        <v>20</v>
      </c>
      <c r="I11" s="23" t="s">
        <v>21</v>
      </c>
      <c r="J11" s="23" t="s">
        <v>22</v>
      </c>
      <c r="K11" s="23" t="s">
        <v>23</v>
      </c>
      <c r="L11" s="189"/>
    </row>
    <row r="12" spans="1:12" s="15" customFormat="1" ht="11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16.5" customHeight="1">
      <c r="A13" s="16" t="s">
        <v>25</v>
      </c>
      <c r="B13" s="186" t="s">
        <v>26</v>
      </c>
      <c r="C13" s="187"/>
      <c r="D13" s="187"/>
      <c r="E13" s="188"/>
      <c r="F13" s="75">
        <f>F14+F20+F35+F48+F59+F66+F97+F114+F120+F127+F130+F133+F171+F185+F213+F217+F229+F243+F250</f>
        <v>13734600</v>
      </c>
      <c r="G13" s="75">
        <f>G14+G20+G35+G48+G59+G66+G97+G114+G120+G127+G130+G133+G171+G185+G213+G217+G229+G243+G250</f>
        <v>8989669</v>
      </c>
      <c r="H13" s="67">
        <f>H20+H66+H97+H133+H185+H217</f>
        <v>5294437</v>
      </c>
      <c r="I13" s="67">
        <f>I133+I171</f>
        <v>31500</v>
      </c>
      <c r="J13" s="67">
        <f>J127</f>
        <v>10000</v>
      </c>
      <c r="K13" s="67"/>
      <c r="L13" s="67">
        <f>L14+L35+L48+L59+L66+L97+L130+L133+L171+L185+L213+L217+L229</f>
        <v>4744931</v>
      </c>
    </row>
    <row r="14" spans="1:12" ht="15.75">
      <c r="A14" s="16"/>
      <c r="B14" s="52" t="s">
        <v>130</v>
      </c>
      <c r="C14" s="53" t="s">
        <v>131</v>
      </c>
      <c r="D14" s="69"/>
      <c r="E14" s="69"/>
      <c r="F14" s="76">
        <f>F15+F18</f>
        <v>2659254</v>
      </c>
      <c r="G14" s="76">
        <f>G15+G18</f>
        <v>800</v>
      </c>
      <c r="H14" s="74"/>
      <c r="I14" s="74"/>
      <c r="J14" s="74"/>
      <c r="K14" s="74"/>
      <c r="L14" s="74">
        <f>L15+L18</f>
        <v>2658454</v>
      </c>
    </row>
    <row r="15" spans="1:12" ht="31.5">
      <c r="A15" s="17"/>
      <c r="B15" s="55" t="s">
        <v>132</v>
      </c>
      <c r="C15" s="53"/>
      <c r="D15" s="70" t="s">
        <v>290</v>
      </c>
      <c r="E15" s="69"/>
      <c r="F15" s="76">
        <f>F16+F17</f>
        <v>2658454</v>
      </c>
      <c r="G15" s="76">
        <f>G16</f>
        <v>0</v>
      </c>
      <c r="H15" s="74"/>
      <c r="I15" s="74"/>
      <c r="J15" s="74"/>
      <c r="K15" s="74"/>
      <c r="L15" s="74">
        <f>L16+L17</f>
        <v>2658454</v>
      </c>
    </row>
    <row r="16" spans="1:12" ht="15.75" customHeight="1">
      <c r="A16" s="17"/>
      <c r="B16" s="56" t="s">
        <v>377</v>
      </c>
      <c r="C16" s="53"/>
      <c r="D16" s="69"/>
      <c r="E16" s="70">
        <v>6050</v>
      </c>
      <c r="F16" s="74">
        <v>1156554</v>
      </c>
      <c r="G16" s="74">
        <f>H16+M16</f>
        <v>0</v>
      </c>
      <c r="H16" s="74"/>
      <c r="I16" s="74"/>
      <c r="J16" s="74"/>
      <c r="K16" s="74"/>
      <c r="L16" s="74">
        <v>1156554</v>
      </c>
    </row>
    <row r="17" spans="1:12" ht="15.75" customHeight="1">
      <c r="A17" s="17"/>
      <c r="B17" s="56" t="s">
        <v>378</v>
      </c>
      <c r="C17" s="53"/>
      <c r="D17" s="69"/>
      <c r="E17" s="70" t="s">
        <v>375</v>
      </c>
      <c r="F17" s="74">
        <v>1501900</v>
      </c>
      <c r="G17" s="74"/>
      <c r="H17" s="74"/>
      <c r="I17" s="74"/>
      <c r="J17" s="74"/>
      <c r="K17" s="74"/>
      <c r="L17" s="74">
        <v>1501900</v>
      </c>
    </row>
    <row r="18" spans="1:12" ht="15.75">
      <c r="A18" s="17"/>
      <c r="B18" s="55" t="s">
        <v>134</v>
      </c>
      <c r="C18" s="8"/>
      <c r="D18" s="71" t="s">
        <v>135</v>
      </c>
      <c r="E18" s="71"/>
      <c r="F18" s="77">
        <f>F19</f>
        <v>800</v>
      </c>
      <c r="G18" s="77">
        <f>G19</f>
        <v>800</v>
      </c>
      <c r="H18" s="74"/>
      <c r="I18" s="74"/>
      <c r="J18" s="74"/>
      <c r="K18" s="74"/>
      <c r="L18" s="74"/>
    </row>
    <row r="19" spans="1:12" ht="48.75" customHeight="1">
      <c r="A19" s="17"/>
      <c r="B19" s="56" t="s">
        <v>136</v>
      </c>
      <c r="C19" s="8"/>
      <c r="D19" s="71"/>
      <c r="E19" s="71">
        <v>2850</v>
      </c>
      <c r="F19" s="77">
        <f>G19+L19</f>
        <v>800</v>
      </c>
      <c r="G19" s="74">
        <v>800</v>
      </c>
      <c r="H19" s="74"/>
      <c r="I19" s="74"/>
      <c r="J19" s="74"/>
      <c r="K19" s="74"/>
      <c r="L19" s="74"/>
    </row>
    <row r="20" spans="1:12" ht="15.75" customHeight="1">
      <c r="A20" s="17"/>
      <c r="B20" s="52" t="s">
        <v>137</v>
      </c>
      <c r="C20" s="54">
        <v>400</v>
      </c>
      <c r="D20" s="72"/>
      <c r="E20" s="72"/>
      <c r="F20" s="78">
        <f>F21</f>
        <v>289546</v>
      </c>
      <c r="G20" s="78">
        <f>G21</f>
        <v>289546</v>
      </c>
      <c r="H20" s="76">
        <f>H21</f>
        <v>57860</v>
      </c>
      <c r="I20" s="76"/>
      <c r="J20" s="76"/>
      <c r="K20" s="76"/>
      <c r="L20" s="76"/>
    </row>
    <row r="21" spans="1:12" ht="15.75">
      <c r="A21" s="17"/>
      <c r="B21" s="55" t="s">
        <v>138</v>
      </c>
      <c r="C21" s="8"/>
      <c r="D21" s="71">
        <v>40002</v>
      </c>
      <c r="E21" s="71"/>
      <c r="F21" s="77">
        <f>SUM(F22:F34)</f>
        <v>289546</v>
      </c>
      <c r="G21" s="77">
        <f>SUM(G22:G34)</f>
        <v>289546</v>
      </c>
      <c r="H21" s="74">
        <f>SUM(H22:H26)</f>
        <v>57860</v>
      </c>
      <c r="I21" s="74"/>
      <c r="J21" s="74"/>
      <c r="K21" s="74"/>
      <c r="L21" s="74"/>
    </row>
    <row r="22" spans="1:12" ht="15.75">
      <c r="A22" s="17"/>
      <c r="B22" s="56" t="s">
        <v>379</v>
      </c>
      <c r="C22" s="8"/>
      <c r="D22" s="71"/>
      <c r="E22" s="71">
        <v>4010</v>
      </c>
      <c r="F22" s="77">
        <f>G22+L22</f>
        <v>44700</v>
      </c>
      <c r="G22" s="74">
        <v>44700</v>
      </c>
      <c r="H22" s="74">
        <v>44700</v>
      </c>
      <c r="I22" s="74"/>
      <c r="J22" s="74"/>
      <c r="K22" s="74"/>
      <c r="L22" s="74"/>
    </row>
    <row r="23" spans="1:12" ht="15.75" customHeight="1">
      <c r="A23" s="17"/>
      <c r="B23" s="56" t="s">
        <v>140</v>
      </c>
      <c r="C23" s="8"/>
      <c r="D23" s="71"/>
      <c r="E23" s="71">
        <v>4040</v>
      </c>
      <c r="F23" s="77">
        <f aca="true" t="shared" si="0" ref="F23:F34">G23+L23</f>
        <v>2980</v>
      </c>
      <c r="G23" s="74">
        <v>2980</v>
      </c>
      <c r="H23" s="74">
        <v>2980</v>
      </c>
      <c r="I23" s="74"/>
      <c r="J23" s="74"/>
      <c r="K23" s="74"/>
      <c r="L23" s="74"/>
    </row>
    <row r="24" spans="1:12" ht="17.25" customHeight="1">
      <c r="A24" s="17"/>
      <c r="B24" s="56" t="s">
        <v>141</v>
      </c>
      <c r="C24" s="8"/>
      <c r="D24" s="71"/>
      <c r="E24" s="71">
        <v>4110</v>
      </c>
      <c r="F24" s="77">
        <f t="shared" si="0"/>
        <v>8215</v>
      </c>
      <c r="G24" s="74">
        <v>8215</v>
      </c>
      <c r="H24" s="74">
        <v>8215</v>
      </c>
      <c r="I24" s="74"/>
      <c r="J24" s="74"/>
      <c r="K24" s="74"/>
      <c r="L24" s="74"/>
    </row>
    <row r="25" spans="1:12" ht="15.75">
      <c r="A25" s="17"/>
      <c r="B25" s="56" t="s">
        <v>142</v>
      </c>
      <c r="C25" s="8"/>
      <c r="D25" s="71"/>
      <c r="E25" s="71">
        <v>4120</v>
      </c>
      <c r="F25" s="77">
        <f t="shared" si="0"/>
        <v>1165</v>
      </c>
      <c r="G25" s="133">
        <v>1165</v>
      </c>
      <c r="H25" s="133">
        <v>1165</v>
      </c>
      <c r="I25" s="133"/>
      <c r="J25" s="133"/>
      <c r="K25" s="133"/>
      <c r="L25" s="133"/>
    </row>
    <row r="26" spans="1:12" ht="15.75">
      <c r="A26" s="17"/>
      <c r="B26" s="56" t="s">
        <v>400</v>
      </c>
      <c r="C26" s="8"/>
      <c r="D26" s="71"/>
      <c r="E26" s="70" t="s">
        <v>296</v>
      </c>
      <c r="F26" s="77">
        <f>G26+L26</f>
        <v>800</v>
      </c>
      <c r="G26" s="133">
        <v>800</v>
      </c>
      <c r="H26" s="133">
        <v>800</v>
      </c>
      <c r="I26" s="133"/>
      <c r="J26" s="133"/>
      <c r="K26" s="133"/>
      <c r="L26" s="133"/>
    </row>
    <row r="27" spans="1:12" ht="15.75">
      <c r="A27" s="17"/>
      <c r="B27" s="56" t="s">
        <v>143</v>
      </c>
      <c r="C27" s="8"/>
      <c r="D27" s="71"/>
      <c r="E27" s="71">
        <v>4210</v>
      </c>
      <c r="F27" s="77">
        <f t="shared" si="0"/>
        <v>9900</v>
      </c>
      <c r="G27" s="133">
        <v>9900</v>
      </c>
      <c r="H27" s="133"/>
      <c r="I27" s="133"/>
      <c r="J27" s="133"/>
      <c r="K27" s="121"/>
      <c r="L27" s="133"/>
    </row>
    <row r="28" spans="1:12" ht="15.75">
      <c r="A28" s="17"/>
      <c r="B28" s="56" t="s">
        <v>144</v>
      </c>
      <c r="C28" s="8"/>
      <c r="D28" s="71"/>
      <c r="E28" s="71">
        <v>4260</v>
      </c>
      <c r="F28" s="77">
        <f t="shared" si="0"/>
        <v>61500</v>
      </c>
      <c r="G28" s="133">
        <v>61500</v>
      </c>
      <c r="H28" s="133"/>
      <c r="I28" s="133"/>
      <c r="J28" s="133"/>
      <c r="K28" s="121"/>
      <c r="L28" s="133"/>
    </row>
    <row r="29" spans="1:12" ht="15.75">
      <c r="A29" s="17"/>
      <c r="B29" s="56" t="s">
        <v>145</v>
      </c>
      <c r="C29" s="8"/>
      <c r="D29" s="71"/>
      <c r="E29" s="71">
        <v>4270</v>
      </c>
      <c r="F29" s="77">
        <f t="shared" si="0"/>
        <v>86536</v>
      </c>
      <c r="G29" s="133">
        <v>86536</v>
      </c>
      <c r="H29" s="133"/>
      <c r="I29" s="133"/>
      <c r="J29" s="133"/>
      <c r="K29" s="133"/>
      <c r="L29" s="133"/>
    </row>
    <row r="30" spans="1:12" ht="15.75">
      <c r="A30" s="17"/>
      <c r="B30" s="56" t="s">
        <v>146</v>
      </c>
      <c r="C30" s="8"/>
      <c r="D30" s="71"/>
      <c r="E30" s="71">
        <v>4300</v>
      </c>
      <c r="F30" s="77">
        <f t="shared" si="0"/>
        <v>6000</v>
      </c>
      <c r="G30" s="133">
        <v>6000</v>
      </c>
      <c r="H30" s="133"/>
      <c r="I30" s="133"/>
      <c r="J30" s="133"/>
      <c r="K30" s="133"/>
      <c r="L30" s="133"/>
    </row>
    <row r="31" spans="1:12" ht="15.75">
      <c r="A31" s="17"/>
      <c r="B31" s="56" t="s">
        <v>147</v>
      </c>
      <c r="C31" s="8"/>
      <c r="D31" s="71"/>
      <c r="E31" s="71">
        <v>4410</v>
      </c>
      <c r="F31" s="77">
        <f t="shared" si="0"/>
        <v>2000</v>
      </c>
      <c r="G31" s="133">
        <v>2000</v>
      </c>
      <c r="H31" s="133"/>
      <c r="I31" s="133"/>
      <c r="J31" s="133"/>
      <c r="K31" s="133"/>
      <c r="L31" s="133"/>
    </row>
    <row r="32" spans="1:12" ht="15.75">
      <c r="A32" s="17"/>
      <c r="B32" s="56" t="s">
        <v>148</v>
      </c>
      <c r="C32" s="8"/>
      <c r="D32" s="71"/>
      <c r="E32" s="71">
        <v>4430</v>
      </c>
      <c r="F32" s="77">
        <f t="shared" si="0"/>
        <v>30900</v>
      </c>
      <c r="G32" s="133">
        <v>30900</v>
      </c>
      <c r="H32" s="133"/>
      <c r="I32" s="133"/>
      <c r="J32" s="133"/>
      <c r="K32" s="133"/>
      <c r="L32" s="133"/>
    </row>
    <row r="33" spans="1:12" ht="31.5">
      <c r="A33" s="17"/>
      <c r="B33" s="56" t="s">
        <v>149</v>
      </c>
      <c r="C33" s="8"/>
      <c r="D33" s="71"/>
      <c r="E33" s="71">
        <v>4440</v>
      </c>
      <c r="F33" s="77">
        <f t="shared" si="0"/>
        <v>1790</v>
      </c>
      <c r="G33" s="133">
        <v>1790</v>
      </c>
      <c r="H33" s="133"/>
      <c r="I33" s="133"/>
      <c r="J33" s="133"/>
      <c r="K33" s="133"/>
      <c r="L33" s="133"/>
    </row>
    <row r="34" spans="1:12" ht="15.75">
      <c r="A34" s="17"/>
      <c r="B34" s="56" t="s">
        <v>150</v>
      </c>
      <c r="C34" s="8"/>
      <c r="D34" s="71"/>
      <c r="E34" s="71">
        <v>4530</v>
      </c>
      <c r="F34" s="77">
        <f t="shared" si="0"/>
        <v>33060</v>
      </c>
      <c r="G34" s="133">
        <v>33060</v>
      </c>
      <c r="H34" s="133"/>
      <c r="I34" s="133"/>
      <c r="J34" s="133"/>
      <c r="K34" s="133"/>
      <c r="L34" s="133"/>
    </row>
    <row r="35" spans="1:12" ht="15.75">
      <c r="A35" s="17"/>
      <c r="B35" s="52" t="s">
        <v>151</v>
      </c>
      <c r="C35" s="54">
        <v>600</v>
      </c>
      <c r="D35" s="72"/>
      <c r="E35" s="72"/>
      <c r="F35" s="78">
        <f>F36+F38+F44</f>
        <v>1729300</v>
      </c>
      <c r="G35" s="78">
        <f>G36+G38+G44</f>
        <v>342998</v>
      </c>
      <c r="H35" s="125"/>
      <c r="I35" s="125"/>
      <c r="J35" s="125"/>
      <c r="K35" s="125"/>
      <c r="L35" s="125">
        <f>L36+L38+L44</f>
        <v>1386302</v>
      </c>
    </row>
    <row r="36" spans="1:12" ht="15.75">
      <c r="A36" s="17"/>
      <c r="B36" s="55" t="s">
        <v>152</v>
      </c>
      <c r="C36" s="8"/>
      <c r="D36" s="71">
        <v>60004</v>
      </c>
      <c r="E36" s="71"/>
      <c r="F36" s="77">
        <f>F37</f>
        <v>92000</v>
      </c>
      <c r="G36" s="77">
        <f>G37</f>
        <v>92000</v>
      </c>
      <c r="H36" s="133"/>
      <c r="I36" s="133"/>
      <c r="J36" s="133"/>
      <c r="K36" s="133"/>
      <c r="L36" s="133"/>
    </row>
    <row r="37" spans="1:12" ht="15.75">
      <c r="A37" s="17"/>
      <c r="B37" s="56" t="s">
        <v>146</v>
      </c>
      <c r="C37" s="8"/>
      <c r="D37" s="71"/>
      <c r="E37" s="71">
        <v>4300</v>
      </c>
      <c r="F37" s="77">
        <f>G37+L37</f>
        <v>92000</v>
      </c>
      <c r="G37" s="133">
        <v>92000</v>
      </c>
      <c r="H37" s="133"/>
      <c r="I37" s="133"/>
      <c r="J37" s="133"/>
      <c r="K37" s="133"/>
      <c r="L37" s="133"/>
    </row>
    <row r="38" spans="1:12" ht="15.75">
      <c r="A38" s="17"/>
      <c r="B38" s="55" t="s">
        <v>153</v>
      </c>
      <c r="C38" s="8"/>
      <c r="D38" s="71">
        <v>60016</v>
      </c>
      <c r="E38" s="71"/>
      <c r="F38" s="77">
        <f>SUM(F39:F43)</f>
        <v>1486300</v>
      </c>
      <c r="G38" s="77">
        <f>SUM(G39:G43)</f>
        <v>220998</v>
      </c>
      <c r="H38" s="133"/>
      <c r="I38" s="133"/>
      <c r="J38" s="133"/>
      <c r="K38" s="133"/>
      <c r="L38" s="133">
        <f>SUM(L39:L43)</f>
        <v>1265302</v>
      </c>
    </row>
    <row r="39" spans="1:12" ht="15.75">
      <c r="A39" s="17"/>
      <c r="B39" s="56" t="s">
        <v>143</v>
      </c>
      <c r="C39" s="8"/>
      <c r="D39" s="71"/>
      <c r="E39" s="71">
        <v>4210</v>
      </c>
      <c r="F39" s="77">
        <f>G39+L39</f>
        <v>8000</v>
      </c>
      <c r="G39" s="133">
        <v>8000</v>
      </c>
      <c r="H39" s="133"/>
      <c r="I39" s="133"/>
      <c r="J39" s="133"/>
      <c r="K39" s="133"/>
      <c r="L39" s="133"/>
    </row>
    <row r="40" spans="1:12" ht="15.75">
      <c r="A40" s="17"/>
      <c r="B40" s="56" t="s">
        <v>145</v>
      </c>
      <c r="C40" s="8"/>
      <c r="D40" s="71"/>
      <c r="E40" s="71">
        <v>4270</v>
      </c>
      <c r="F40" s="77">
        <f>G40+L40</f>
        <v>70000</v>
      </c>
      <c r="G40" s="133">
        <v>70000</v>
      </c>
      <c r="H40" s="133"/>
      <c r="I40" s="133"/>
      <c r="J40" s="133"/>
      <c r="K40" s="133"/>
      <c r="L40" s="133"/>
    </row>
    <row r="41" spans="1:12" ht="15.75">
      <c r="A41" s="17"/>
      <c r="B41" s="56" t="s">
        <v>146</v>
      </c>
      <c r="C41" s="8"/>
      <c r="D41" s="71"/>
      <c r="E41" s="71">
        <v>4300</v>
      </c>
      <c r="F41" s="77">
        <f>G41+L41</f>
        <v>142998</v>
      </c>
      <c r="G41" s="133">
        <v>142998</v>
      </c>
      <c r="H41" s="133"/>
      <c r="I41" s="133"/>
      <c r="J41" s="133"/>
      <c r="K41" s="133"/>
      <c r="L41" s="133"/>
    </row>
    <row r="42" spans="1:12" ht="31.5">
      <c r="A42" s="17"/>
      <c r="B42" s="56" t="s">
        <v>133</v>
      </c>
      <c r="C42" s="8"/>
      <c r="D42" s="71"/>
      <c r="E42" s="71">
        <v>6050</v>
      </c>
      <c r="F42" s="77">
        <f>G42+L42</f>
        <v>271996</v>
      </c>
      <c r="G42" s="133">
        <v>0</v>
      </c>
      <c r="H42" s="133"/>
      <c r="I42" s="133"/>
      <c r="J42" s="133"/>
      <c r="K42" s="133"/>
      <c r="L42" s="133">
        <v>271996</v>
      </c>
    </row>
    <row r="43" spans="1:12" ht="15.75">
      <c r="A43" s="17"/>
      <c r="B43" s="56" t="s">
        <v>376</v>
      </c>
      <c r="C43" s="8"/>
      <c r="D43" s="71"/>
      <c r="E43" s="70" t="s">
        <v>375</v>
      </c>
      <c r="F43" s="77">
        <v>993306</v>
      </c>
      <c r="G43" s="133"/>
      <c r="H43" s="133"/>
      <c r="I43" s="133"/>
      <c r="J43" s="133"/>
      <c r="K43" s="133"/>
      <c r="L43" s="133">
        <v>993306</v>
      </c>
    </row>
    <row r="44" spans="1:12" ht="15.75">
      <c r="A44" s="17"/>
      <c r="B44" s="55" t="s">
        <v>154</v>
      </c>
      <c r="C44" s="8"/>
      <c r="D44" s="71">
        <v>60095</v>
      </c>
      <c r="E44" s="71"/>
      <c r="F44" s="77">
        <f>SUM(F45:F47)</f>
        <v>151000</v>
      </c>
      <c r="G44" s="77">
        <f>SUM(G45:G47)</f>
        <v>30000</v>
      </c>
      <c r="H44" s="133"/>
      <c r="I44" s="133"/>
      <c r="J44" s="133"/>
      <c r="K44" s="133"/>
      <c r="L44" s="133">
        <f>SUM(L45:L47)</f>
        <v>121000</v>
      </c>
    </row>
    <row r="45" spans="1:12" ht="15.75">
      <c r="A45" s="17"/>
      <c r="B45" s="56" t="s">
        <v>145</v>
      </c>
      <c r="C45" s="8"/>
      <c r="D45" s="71"/>
      <c r="E45" s="70" t="s">
        <v>312</v>
      </c>
      <c r="F45" s="77">
        <f>G45+L45</f>
        <v>500</v>
      </c>
      <c r="G45" s="133">
        <v>500</v>
      </c>
      <c r="H45" s="133"/>
      <c r="I45" s="133"/>
      <c r="J45" s="133"/>
      <c r="K45" s="133"/>
      <c r="L45" s="133"/>
    </row>
    <row r="46" spans="1:12" ht="15.75">
      <c r="A46" s="17"/>
      <c r="B46" s="56" t="s">
        <v>146</v>
      </c>
      <c r="C46" s="8"/>
      <c r="D46" s="71"/>
      <c r="E46" s="71">
        <v>4300</v>
      </c>
      <c r="F46" s="77">
        <f>G46+L46</f>
        <v>29500</v>
      </c>
      <c r="G46" s="133">
        <v>29500</v>
      </c>
      <c r="H46" s="133"/>
      <c r="I46" s="133"/>
      <c r="J46" s="133"/>
      <c r="K46" s="133"/>
      <c r="L46" s="133"/>
    </row>
    <row r="47" spans="1:12" ht="17.25" customHeight="1">
      <c r="A47" s="17"/>
      <c r="B47" s="56" t="s">
        <v>377</v>
      </c>
      <c r="C47" s="8"/>
      <c r="D47" s="71"/>
      <c r="E47" s="71">
        <v>6050</v>
      </c>
      <c r="F47" s="77">
        <f>G47+L47</f>
        <v>121000</v>
      </c>
      <c r="G47" s="133">
        <v>0</v>
      </c>
      <c r="H47" s="133"/>
      <c r="I47" s="133"/>
      <c r="J47" s="133"/>
      <c r="K47" s="133"/>
      <c r="L47" s="133">
        <v>121000</v>
      </c>
    </row>
    <row r="48" spans="1:12" ht="15.75">
      <c r="A48" s="17"/>
      <c r="B48" s="52" t="s">
        <v>155</v>
      </c>
      <c r="C48" s="54">
        <v>700</v>
      </c>
      <c r="D48" s="72"/>
      <c r="E48" s="72"/>
      <c r="F48" s="78">
        <f>F49+F54</f>
        <v>93995</v>
      </c>
      <c r="G48" s="78">
        <f>G49+G54</f>
        <v>77000</v>
      </c>
      <c r="H48" s="125"/>
      <c r="I48" s="125"/>
      <c r="J48" s="125"/>
      <c r="K48" s="125"/>
      <c r="L48" s="125">
        <f>L49+L54</f>
        <v>16995</v>
      </c>
    </row>
    <row r="49" spans="1:12" ht="31.5">
      <c r="A49" s="17"/>
      <c r="B49" s="55" t="s">
        <v>156</v>
      </c>
      <c r="C49" s="8"/>
      <c r="D49" s="71">
        <v>70004</v>
      </c>
      <c r="E49" s="71"/>
      <c r="F49" s="77">
        <f>SUM(F50:F53)</f>
        <v>25000</v>
      </c>
      <c r="G49" s="77">
        <f>SUM(G50:G53)</f>
        <v>25000</v>
      </c>
      <c r="H49" s="133"/>
      <c r="I49" s="133"/>
      <c r="J49" s="133"/>
      <c r="K49" s="133"/>
      <c r="L49" s="133"/>
    </row>
    <row r="50" spans="1:12" ht="15.75">
      <c r="A50" s="17"/>
      <c r="B50" s="56" t="s">
        <v>157</v>
      </c>
      <c r="C50" s="8"/>
      <c r="D50" s="71"/>
      <c r="E50" s="71">
        <v>4210</v>
      </c>
      <c r="F50" s="77">
        <f>G50+L50</f>
        <v>500</v>
      </c>
      <c r="G50" s="133">
        <v>500</v>
      </c>
      <c r="H50" s="133"/>
      <c r="I50" s="133"/>
      <c r="J50" s="133"/>
      <c r="K50" s="133"/>
      <c r="L50" s="133"/>
    </row>
    <row r="51" spans="1:12" ht="15.75">
      <c r="A51" s="17"/>
      <c r="B51" s="56" t="s">
        <v>146</v>
      </c>
      <c r="C51" s="8"/>
      <c r="D51" s="71"/>
      <c r="E51" s="71">
        <v>4300</v>
      </c>
      <c r="F51" s="77">
        <f>G51+L51</f>
        <v>21400</v>
      </c>
      <c r="G51" s="133">
        <v>21400</v>
      </c>
      <c r="H51" s="133"/>
      <c r="I51" s="133"/>
      <c r="J51" s="133"/>
      <c r="K51" s="133"/>
      <c r="L51" s="133"/>
    </row>
    <row r="52" spans="1:12" ht="15.75">
      <c r="A52" s="17"/>
      <c r="B52" s="56" t="s">
        <v>160</v>
      </c>
      <c r="C52" s="8"/>
      <c r="D52" s="71"/>
      <c r="E52" s="70" t="s">
        <v>293</v>
      </c>
      <c r="F52" s="77">
        <f>G52+L52</f>
        <v>1500</v>
      </c>
      <c r="G52" s="133">
        <v>1500</v>
      </c>
      <c r="H52" s="133"/>
      <c r="I52" s="133"/>
      <c r="J52" s="133"/>
      <c r="K52" s="133"/>
      <c r="L52" s="133"/>
    </row>
    <row r="53" spans="1:12" ht="15.75">
      <c r="A53" s="17"/>
      <c r="B53" s="56" t="s">
        <v>158</v>
      </c>
      <c r="C53" s="8"/>
      <c r="D53" s="71"/>
      <c r="E53" s="71">
        <v>4480</v>
      </c>
      <c r="F53" s="77">
        <f>G53+L53</f>
        <v>1600</v>
      </c>
      <c r="G53" s="133">
        <v>1600</v>
      </c>
      <c r="H53" s="133"/>
      <c r="I53" s="133"/>
      <c r="J53" s="133"/>
      <c r="K53" s="133"/>
      <c r="L53" s="133"/>
    </row>
    <row r="54" spans="1:12" ht="31.5">
      <c r="A54" s="17"/>
      <c r="B54" s="55" t="s">
        <v>159</v>
      </c>
      <c r="C54" s="8"/>
      <c r="D54" s="71">
        <v>70005</v>
      </c>
      <c r="E54" s="71"/>
      <c r="F54" s="77">
        <f>SUM(F55:F58)</f>
        <v>68995</v>
      </c>
      <c r="G54" s="77">
        <f>SUM(G55:G58)</f>
        <v>52000</v>
      </c>
      <c r="H54" s="133"/>
      <c r="I54" s="133"/>
      <c r="J54" s="133"/>
      <c r="K54" s="133"/>
      <c r="L54" s="133">
        <f>SUM(L56:L58)</f>
        <v>16995</v>
      </c>
    </row>
    <row r="55" spans="1:12" ht="15.75">
      <c r="A55" s="17"/>
      <c r="B55" s="56" t="s">
        <v>144</v>
      </c>
      <c r="C55" s="8"/>
      <c r="D55" s="71"/>
      <c r="E55" s="70" t="s">
        <v>319</v>
      </c>
      <c r="F55" s="77">
        <f>G55+L55</f>
        <v>8000</v>
      </c>
      <c r="G55" s="77">
        <v>8000</v>
      </c>
      <c r="H55" s="133"/>
      <c r="I55" s="133"/>
      <c r="J55" s="133"/>
      <c r="K55" s="133"/>
      <c r="L55" s="133"/>
    </row>
    <row r="56" spans="1:12" ht="15.75">
      <c r="A56" s="17"/>
      <c r="B56" s="56" t="s">
        <v>146</v>
      </c>
      <c r="C56" s="8"/>
      <c r="D56" s="71"/>
      <c r="E56" s="71">
        <v>4300</v>
      </c>
      <c r="F56" s="77">
        <f>G56+L56</f>
        <v>38000</v>
      </c>
      <c r="G56" s="133">
        <v>38000</v>
      </c>
      <c r="H56" s="133"/>
      <c r="I56" s="133"/>
      <c r="J56" s="133"/>
      <c r="K56" s="133"/>
      <c r="L56" s="133"/>
    </row>
    <row r="57" spans="1:12" ht="15.75">
      <c r="A57" s="17"/>
      <c r="B57" s="56" t="s">
        <v>160</v>
      </c>
      <c r="C57" s="8"/>
      <c r="D57" s="71"/>
      <c r="E57" s="71">
        <v>4430</v>
      </c>
      <c r="F57" s="77">
        <f>G57+L57</f>
        <v>6000</v>
      </c>
      <c r="G57" s="133">
        <v>6000</v>
      </c>
      <c r="H57" s="133"/>
      <c r="I57" s="133"/>
      <c r="J57" s="133"/>
      <c r="K57" s="133"/>
      <c r="L57" s="133"/>
    </row>
    <row r="58" spans="1:12" ht="15.75">
      <c r="A58" s="17"/>
      <c r="B58" s="56" t="s">
        <v>377</v>
      </c>
      <c r="C58" s="8"/>
      <c r="D58" s="71"/>
      <c r="E58" s="70" t="s">
        <v>327</v>
      </c>
      <c r="F58" s="77">
        <f>G58+L58</f>
        <v>16995</v>
      </c>
      <c r="G58" s="133">
        <v>0</v>
      </c>
      <c r="H58" s="133"/>
      <c r="I58" s="133"/>
      <c r="J58" s="133"/>
      <c r="K58" s="133"/>
      <c r="L58" s="133">
        <v>16995</v>
      </c>
    </row>
    <row r="59" spans="1:12" ht="15.75">
      <c r="A59" s="17"/>
      <c r="B59" s="52" t="s">
        <v>161</v>
      </c>
      <c r="C59" s="54">
        <v>710</v>
      </c>
      <c r="D59" s="72"/>
      <c r="E59" s="72"/>
      <c r="F59" s="78">
        <f>F60+F63</f>
        <v>151500</v>
      </c>
      <c r="G59" s="78">
        <f>G60+G63</f>
        <v>151500</v>
      </c>
      <c r="H59" s="133"/>
      <c r="I59" s="133"/>
      <c r="J59" s="133"/>
      <c r="K59" s="133"/>
      <c r="L59" s="133"/>
    </row>
    <row r="60" spans="1:12" ht="31.5">
      <c r="A60" s="17"/>
      <c r="B60" s="55" t="s">
        <v>162</v>
      </c>
      <c r="C60" s="8"/>
      <c r="D60" s="71">
        <v>71004</v>
      </c>
      <c r="E60" s="71"/>
      <c r="F60" s="77">
        <f>SUM(F61:F62)</f>
        <v>150000</v>
      </c>
      <c r="G60" s="77">
        <f>SUM(G61:G62)</f>
        <v>150000</v>
      </c>
      <c r="H60" s="133"/>
      <c r="I60" s="133"/>
      <c r="J60" s="133"/>
      <c r="K60" s="133"/>
      <c r="L60" s="133"/>
    </row>
    <row r="61" spans="1:12" ht="19.5" customHeight="1">
      <c r="A61" s="17"/>
      <c r="B61" s="56" t="s">
        <v>146</v>
      </c>
      <c r="C61" s="8"/>
      <c r="D61" s="71"/>
      <c r="E61" s="71">
        <v>4300</v>
      </c>
      <c r="F61" s="77">
        <f>G61+L61</f>
        <v>149500</v>
      </c>
      <c r="G61" s="133">
        <v>149500</v>
      </c>
      <c r="H61" s="133"/>
      <c r="I61" s="133"/>
      <c r="J61" s="133"/>
      <c r="K61" s="133"/>
      <c r="L61" s="133"/>
    </row>
    <row r="62" spans="1:12" ht="15.75">
      <c r="A62" s="17"/>
      <c r="B62" s="56" t="s">
        <v>163</v>
      </c>
      <c r="C62" s="8"/>
      <c r="D62" s="71"/>
      <c r="E62" s="71">
        <v>4430</v>
      </c>
      <c r="F62" s="77">
        <f>G62+L62</f>
        <v>500</v>
      </c>
      <c r="G62" s="133">
        <v>500</v>
      </c>
      <c r="H62" s="133"/>
      <c r="I62" s="133"/>
      <c r="J62" s="133"/>
      <c r="K62" s="133"/>
      <c r="L62" s="133"/>
    </row>
    <row r="63" spans="1:12" ht="15.75">
      <c r="A63" s="17"/>
      <c r="B63" s="55" t="s">
        <v>164</v>
      </c>
      <c r="C63" s="8"/>
      <c r="D63" s="71">
        <v>71035</v>
      </c>
      <c r="E63" s="71"/>
      <c r="F63" s="77">
        <f>SUM(F64:F65)</f>
        <v>1500</v>
      </c>
      <c r="G63" s="77">
        <f>SUM(G64:G65)</f>
        <v>1500</v>
      </c>
      <c r="H63" s="133"/>
      <c r="I63" s="133"/>
      <c r="J63" s="133"/>
      <c r="K63" s="133"/>
      <c r="L63" s="133"/>
    </row>
    <row r="64" spans="1:12" ht="15.75">
      <c r="A64" s="17"/>
      <c r="B64" s="56" t="s">
        <v>143</v>
      </c>
      <c r="C64" s="8"/>
      <c r="D64" s="71"/>
      <c r="E64" s="71">
        <v>4210</v>
      </c>
      <c r="F64" s="77">
        <f>G64+L64</f>
        <v>1100</v>
      </c>
      <c r="G64" s="133">
        <v>1100</v>
      </c>
      <c r="H64" s="133"/>
      <c r="I64" s="133"/>
      <c r="J64" s="133"/>
      <c r="K64" s="133"/>
      <c r="L64" s="133"/>
    </row>
    <row r="65" spans="1:12" ht="15.75">
      <c r="A65" s="17"/>
      <c r="B65" s="56" t="s">
        <v>146</v>
      </c>
      <c r="C65" s="8"/>
      <c r="D65" s="71"/>
      <c r="E65" s="71">
        <v>4300</v>
      </c>
      <c r="F65" s="77">
        <f>G65+L65</f>
        <v>400</v>
      </c>
      <c r="G65" s="133">
        <v>400</v>
      </c>
      <c r="H65" s="133"/>
      <c r="I65" s="133"/>
      <c r="J65" s="133"/>
      <c r="K65" s="133"/>
      <c r="L65" s="133"/>
    </row>
    <row r="66" spans="1:12" ht="15.75">
      <c r="A66" s="17"/>
      <c r="B66" s="52" t="s">
        <v>165</v>
      </c>
      <c r="C66" s="54">
        <v>750</v>
      </c>
      <c r="D66" s="72"/>
      <c r="E66" s="72"/>
      <c r="F66" s="78">
        <f>F67+F72+F77+F92</f>
        <v>1366930</v>
      </c>
      <c r="G66" s="78">
        <f>G67+G72+G77+G92</f>
        <v>1351580</v>
      </c>
      <c r="H66" s="125">
        <f>H67+H77</f>
        <v>949670</v>
      </c>
      <c r="I66" s="125"/>
      <c r="J66" s="125"/>
      <c r="K66" s="125"/>
      <c r="L66" s="125">
        <f>L67+L72+L77+L92</f>
        <v>15350</v>
      </c>
    </row>
    <row r="67" spans="1:12" ht="15.75">
      <c r="A67" s="17"/>
      <c r="B67" s="55" t="s">
        <v>166</v>
      </c>
      <c r="C67" s="8"/>
      <c r="D67" s="71">
        <v>75011</v>
      </c>
      <c r="E67" s="71"/>
      <c r="F67" s="77">
        <f>SUM(F68:F71)</f>
        <v>41490</v>
      </c>
      <c r="G67" s="77">
        <f>SUM(G68:G71)</f>
        <v>41490</v>
      </c>
      <c r="H67" s="77">
        <f>SUM(H68:H71)</f>
        <v>41490</v>
      </c>
      <c r="I67" s="133"/>
      <c r="J67" s="133"/>
      <c r="K67" s="133"/>
      <c r="L67" s="133"/>
    </row>
    <row r="68" spans="1:12" ht="31.5">
      <c r="A68" s="17"/>
      <c r="B68" s="56" t="s">
        <v>139</v>
      </c>
      <c r="C68" s="8"/>
      <c r="D68" s="71"/>
      <c r="E68" s="71">
        <v>4010</v>
      </c>
      <c r="F68" s="77">
        <f>G68+L68</f>
        <v>32100</v>
      </c>
      <c r="G68" s="133">
        <v>32100</v>
      </c>
      <c r="H68" s="133">
        <v>32100</v>
      </c>
      <c r="I68" s="133"/>
      <c r="J68" s="133"/>
      <c r="K68" s="133"/>
      <c r="L68" s="133"/>
    </row>
    <row r="69" spans="1:12" ht="15.75">
      <c r="A69" s="17"/>
      <c r="B69" s="56" t="s">
        <v>140</v>
      </c>
      <c r="C69" s="8"/>
      <c r="D69" s="71"/>
      <c r="E69" s="70" t="s">
        <v>294</v>
      </c>
      <c r="F69" s="77">
        <f>G69+L69</f>
        <v>2570</v>
      </c>
      <c r="G69" s="133">
        <v>2570</v>
      </c>
      <c r="H69" s="133">
        <v>2570</v>
      </c>
      <c r="I69" s="133"/>
      <c r="J69" s="133"/>
      <c r="K69" s="133"/>
      <c r="L69" s="133"/>
    </row>
    <row r="70" spans="1:12" ht="15.75">
      <c r="A70" s="17"/>
      <c r="B70" s="56" t="s">
        <v>141</v>
      </c>
      <c r="C70" s="8"/>
      <c r="D70" s="71"/>
      <c r="E70" s="71">
        <v>4110</v>
      </c>
      <c r="F70" s="77">
        <f>G70+L70</f>
        <v>5970</v>
      </c>
      <c r="G70" s="133">
        <v>5970</v>
      </c>
      <c r="H70" s="133">
        <v>5970</v>
      </c>
      <c r="I70" s="133"/>
      <c r="J70" s="133"/>
      <c r="K70" s="133"/>
      <c r="L70" s="133"/>
    </row>
    <row r="71" spans="1:12" ht="15.75">
      <c r="A71" s="17"/>
      <c r="B71" s="56" t="s">
        <v>142</v>
      </c>
      <c r="C71" s="8"/>
      <c r="D71" s="71"/>
      <c r="E71" s="71">
        <v>4120</v>
      </c>
      <c r="F71" s="77">
        <f>G71+L71</f>
        <v>850</v>
      </c>
      <c r="G71" s="133">
        <v>850</v>
      </c>
      <c r="H71" s="133">
        <v>850</v>
      </c>
      <c r="I71" s="133"/>
      <c r="J71" s="133"/>
      <c r="K71" s="133"/>
      <c r="L71" s="133"/>
    </row>
    <row r="72" spans="1:12" ht="15.75">
      <c r="A72" s="17"/>
      <c r="B72" s="55" t="s">
        <v>167</v>
      </c>
      <c r="C72" s="8"/>
      <c r="D72" s="71">
        <v>75022</v>
      </c>
      <c r="E72" s="71"/>
      <c r="F72" s="77">
        <f>SUM(F73:F76)</f>
        <v>88000</v>
      </c>
      <c r="G72" s="77">
        <f>SUM(G73:G76)</f>
        <v>88000</v>
      </c>
      <c r="H72" s="133"/>
      <c r="I72" s="133"/>
      <c r="J72" s="133"/>
      <c r="K72" s="133"/>
      <c r="L72" s="133"/>
    </row>
    <row r="73" spans="1:12" ht="17.25" customHeight="1">
      <c r="A73" s="17"/>
      <c r="B73" s="56" t="s">
        <v>168</v>
      </c>
      <c r="C73" s="8"/>
      <c r="D73" s="71"/>
      <c r="E73" s="71">
        <v>3030</v>
      </c>
      <c r="F73" s="77">
        <f aca="true" t="shared" si="1" ref="F73:F78">G73+L73</f>
        <v>84000</v>
      </c>
      <c r="G73" s="133">
        <v>84000</v>
      </c>
      <c r="H73" s="133"/>
      <c r="I73" s="133"/>
      <c r="J73" s="133"/>
      <c r="K73" s="133"/>
      <c r="L73" s="133"/>
    </row>
    <row r="74" spans="1:12" ht="15.75">
      <c r="A74" s="17"/>
      <c r="B74" s="56" t="s">
        <v>143</v>
      </c>
      <c r="C74" s="8"/>
      <c r="D74" s="71"/>
      <c r="E74" s="71">
        <v>4210</v>
      </c>
      <c r="F74" s="77">
        <f t="shared" si="1"/>
        <v>1000</v>
      </c>
      <c r="G74" s="133">
        <v>1000</v>
      </c>
      <c r="H74" s="133"/>
      <c r="I74" s="133"/>
      <c r="J74" s="133"/>
      <c r="K74" s="133"/>
      <c r="L74" s="133"/>
    </row>
    <row r="75" spans="1:12" ht="15.75">
      <c r="A75" s="17"/>
      <c r="B75" s="56" t="s">
        <v>146</v>
      </c>
      <c r="C75" s="8"/>
      <c r="D75" s="71"/>
      <c r="E75" s="71">
        <v>4300</v>
      </c>
      <c r="F75" s="77">
        <f t="shared" si="1"/>
        <v>2500</v>
      </c>
      <c r="G75" s="133">
        <v>2500</v>
      </c>
      <c r="H75" s="133"/>
      <c r="I75" s="133"/>
      <c r="J75" s="133"/>
      <c r="K75" s="133"/>
      <c r="L75" s="133"/>
    </row>
    <row r="76" spans="1:12" ht="15.75">
      <c r="A76" s="17"/>
      <c r="B76" s="56" t="s">
        <v>147</v>
      </c>
      <c r="C76" s="8"/>
      <c r="D76" s="71"/>
      <c r="E76" s="71">
        <v>4410</v>
      </c>
      <c r="F76" s="77">
        <f t="shared" si="1"/>
        <v>500</v>
      </c>
      <c r="G76" s="133">
        <v>500</v>
      </c>
      <c r="H76" s="133"/>
      <c r="I76" s="133"/>
      <c r="J76" s="133"/>
      <c r="K76" s="133"/>
      <c r="L76" s="133"/>
    </row>
    <row r="77" spans="1:12" ht="15.75">
      <c r="A77" s="17"/>
      <c r="B77" s="55" t="s">
        <v>169</v>
      </c>
      <c r="C77" s="8"/>
      <c r="D77" s="71">
        <v>75023</v>
      </c>
      <c r="E77" s="71"/>
      <c r="F77" s="77">
        <f t="shared" si="1"/>
        <v>1217900</v>
      </c>
      <c r="G77" s="77">
        <f>SUM(G78:G91)</f>
        <v>1202550</v>
      </c>
      <c r="H77" s="133">
        <f>SUM(H78:H82)</f>
        <v>908180</v>
      </c>
      <c r="I77" s="133"/>
      <c r="J77" s="133"/>
      <c r="K77" s="133"/>
      <c r="L77" s="133">
        <f>SUM(L78:L91)</f>
        <v>15350</v>
      </c>
    </row>
    <row r="78" spans="1:12" ht="31.5">
      <c r="A78" s="17"/>
      <c r="B78" s="56" t="s">
        <v>139</v>
      </c>
      <c r="C78" s="8"/>
      <c r="D78" s="71"/>
      <c r="E78" s="71">
        <v>4010</v>
      </c>
      <c r="F78" s="77">
        <f t="shared" si="1"/>
        <v>678950</v>
      </c>
      <c r="G78" s="133">
        <v>678950</v>
      </c>
      <c r="H78" s="133">
        <v>678950</v>
      </c>
      <c r="I78" s="133"/>
      <c r="J78" s="133"/>
      <c r="K78" s="133"/>
      <c r="L78" s="133"/>
    </row>
    <row r="79" spans="1:12" ht="15.75">
      <c r="A79" s="17"/>
      <c r="B79" s="56" t="s">
        <v>140</v>
      </c>
      <c r="C79" s="8"/>
      <c r="D79" s="71"/>
      <c r="E79" s="71">
        <v>4040</v>
      </c>
      <c r="F79" s="77">
        <f aca="true" t="shared" si="2" ref="F79:F90">G79+L79</f>
        <v>53000</v>
      </c>
      <c r="G79" s="133">
        <v>53000</v>
      </c>
      <c r="H79" s="133">
        <v>53000</v>
      </c>
      <c r="I79" s="133"/>
      <c r="J79" s="133"/>
      <c r="K79" s="133"/>
      <c r="L79" s="133"/>
    </row>
    <row r="80" spans="1:12" ht="15.75">
      <c r="A80" s="17"/>
      <c r="B80" s="56" t="s">
        <v>141</v>
      </c>
      <c r="C80" s="8"/>
      <c r="D80" s="71"/>
      <c r="E80" s="71">
        <v>4110</v>
      </c>
      <c r="F80" s="77">
        <f t="shared" si="2"/>
        <v>125130</v>
      </c>
      <c r="G80" s="133">
        <v>125130</v>
      </c>
      <c r="H80" s="133">
        <v>125130</v>
      </c>
      <c r="I80" s="133"/>
      <c r="J80" s="133"/>
      <c r="K80" s="133"/>
      <c r="L80" s="133"/>
    </row>
    <row r="81" spans="1:12" ht="15.75">
      <c r="A81" s="17"/>
      <c r="B81" s="56" t="s">
        <v>330</v>
      </c>
      <c r="C81" s="8"/>
      <c r="D81" s="71"/>
      <c r="E81" s="71">
        <v>4120</v>
      </c>
      <c r="F81" s="77">
        <f t="shared" si="2"/>
        <v>17600</v>
      </c>
      <c r="G81" s="133">
        <v>17600</v>
      </c>
      <c r="H81" s="133">
        <v>17600</v>
      </c>
      <c r="I81" s="133"/>
      <c r="J81" s="133"/>
      <c r="K81" s="133"/>
      <c r="L81" s="133"/>
    </row>
    <row r="82" spans="1:12" ht="15.75">
      <c r="A82" s="17"/>
      <c r="B82" s="56" t="s">
        <v>295</v>
      </c>
      <c r="C82" s="8"/>
      <c r="D82" s="71"/>
      <c r="E82" s="70" t="s">
        <v>296</v>
      </c>
      <c r="F82" s="77">
        <f>G82+L82</f>
        <v>33500</v>
      </c>
      <c r="G82" s="133">
        <v>33500</v>
      </c>
      <c r="H82" s="133">
        <v>33500</v>
      </c>
      <c r="I82" s="133"/>
      <c r="J82" s="133"/>
      <c r="K82" s="133"/>
      <c r="L82" s="133"/>
    </row>
    <row r="83" spans="1:12" ht="16.5" customHeight="1">
      <c r="A83" s="17"/>
      <c r="B83" s="56" t="s">
        <v>143</v>
      </c>
      <c r="C83" s="8"/>
      <c r="D83" s="71"/>
      <c r="E83" s="71">
        <v>4210</v>
      </c>
      <c r="F83" s="77">
        <f t="shared" si="2"/>
        <v>75250</v>
      </c>
      <c r="G83" s="133">
        <v>75250</v>
      </c>
      <c r="H83" s="133"/>
      <c r="I83" s="133"/>
      <c r="J83" s="133"/>
      <c r="K83" s="133"/>
      <c r="L83" s="133"/>
    </row>
    <row r="84" spans="1:12" ht="15.75">
      <c r="A84" s="17"/>
      <c r="B84" s="56" t="s">
        <v>144</v>
      </c>
      <c r="C84" s="8"/>
      <c r="D84" s="71"/>
      <c r="E84" s="71">
        <v>4260</v>
      </c>
      <c r="F84" s="77">
        <f t="shared" si="2"/>
        <v>20000</v>
      </c>
      <c r="G84" s="133">
        <v>20000</v>
      </c>
      <c r="H84" s="133"/>
      <c r="I84" s="133"/>
      <c r="J84" s="133"/>
      <c r="K84" s="133"/>
      <c r="L84" s="133"/>
    </row>
    <row r="85" spans="1:12" ht="15.75">
      <c r="A85" s="17"/>
      <c r="B85" s="56" t="s">
        <v>145</v>
      </c>
      <c r="C85" s="8"/>
      <c r="D85" s="71"/>
      <c r="E85" s="71">
        <v>4270</v>
      </c>
      <c r="F85" s="77">
        <f t="shared" si="2"/>
        <v>4950</v>
      </c>
      <c r="G85" s="133">
        <v>4950</v>
      </c>
      <c r="H85" s="133"/>
      <c r="I85" s="133"/>
      <c r="J85" s="133"/>
      <c r="K85" s="133"/>
      <c r="L85" s="133"/>
    </row>
    <row r="86" spans="1:12" ht="15.75">
      <c r="A86" s="17"/>
      <c r="B86" s="56" t="s">
        <v>146</v>
      </c>
      <c r="C86" s="8"/>
      <c r="D86" s="71"/>
      <c r="E86" s="71">
        <v>4300</v>
      </c>
      <c r="F86" s="77">
        <f t="shared" si="2"/>
        <v>158354</v>
      </c>
      <c r="G86" s="133">
        <v>158354</v>
      </c>
      <c r="H86" s="133"/>
      <c r="I86" s="133"/>
      <c r="J86" s="133"/>
      <c r="K86" s="133"/>
      <c r="L86" s="133"/>
    </row>
    <row r="87" spans="1:12" ht="15.75">
      <c r="A87" s="17"/>
      <c r="B87" s="56" t="s">
        <v>147</v>
      </c>
      <c r="C87" s="8"/>
      <c r="D87" s="71"/>
      <c r="E87" s="71">
        <v>4410</v>
      </c>
      <c r="F87" s="77">
        <f t="shared" si="2"/>
        <v>9000</v>
      </c>
      <c r="G87" s="133">
        <v>9000</v>
      </c>
      <c r="H87" s="133"/>
      <c r="I87" s="133"/>
      <c r="J87" s="133"/>
      <c r="K87" s="133"/>
      <c r="L87" s="133"/>
    </row>
    <row r="88" spans="1:12" ht="15.75">
      <c r="A88" s="17"/>
      <c r="B88" s="56" t="s">
        <v>160</v>
      </c>
      <c r="C88" s="8"/>
      <c r="D88" s="71"/>
      <c r="E88" s="71">
        <v>4430</v>
      </c>
      <c r="F88" s="77">
        <f t="shared" si="2"/>
        <v>5200</v>
      </c>
      <c r="G88" s="133">
        <v>5200</v>
      </c>
      <c r="H88" s="133"/>
      <c r="I88" s="133"/>
      <c r="J88" s="133"/>
      <c r="K88" s="133"/>
      <c r="L88" s="133"/>
    </row>
    <row r="89" spans="1:12" ht="31.5">
      <c r="A89" s="17"/>
      <c r="B89" s="56" t="s">
        <v>149</v>
      </c>
      <c r="C89" s="8"/>
      <c r="D89" s="71"/>
      <c r="E89" s="71">
        <v>4440</v>
      </c>
      <c r="F89" s="77">
        <f t="shared" si="2"/>
        <v>21496</v>
      </c>
      <c r="G89" s="133">
        <v>21496</v>
      </c>
      <c r="H89" s="133"/>
      <c r="I89" s="133"/>
      <c r="J89" s="133"/>
      <c r="K89" s="133"/>
      <c r="L89" s="133"/>
    </row>
    <row r="90" spans="1:12" ht="15.75">
      <c r="A90" s="17"/>
      <c r="B90" s="56" t="s">
        <v>150</v>
      </c>
      <c r="C90" s="8"/>
      <c r="D90" s="71"/>
      <c r="E90" s="71">
        <v>4530</v>
      </c>
      <c r="F90" s="77">
        <f t="shared" si="2"/>
        <v>120</v>
      </c>
      <c r="G90" s="133">
        <v>120</v>
      </c>
      <c r="H90" s="133"/>
      <c r="I90" s="133"/>
      <c r="J90" s="133"/>
      <c r="K90" s="133"/>
      <c r="L90" s="133"/>
    </row>
    <row r="91" spans="1:12" ht="31.5">
      <c r="A91" s="17"/>
      <c r="B91" s="56" t="s">
        <v>297</v>
      </c>
      <c r="C91" s="8"/>
      <c r="D91" s="71"/>
      <c r="E91" s="70" t="s">
        <v>298</v>
      </c>
      <c r="F91" s="77">
        <f aca="true" t="shared" si="3" ref="F91:F96">G91+L91</f>
        <v>15350</v>
      </c>
      <c r="G91" s="133">
        <v>0</v>
      </c>
      <c r="H91" s="133"/>
      <c r="I91" s="133"/>
      <c r="J91" s="133"/>
      <c r="K91" s="133"/>
      <c r="L91" s="133">
        <v>15350</v>
      </c>
    </row>
    <row r="92" spans="1:12" ht="15.75">
      <c r="A92" s="17"/>
      <c r="B92" s="55" t="s">
        <v>154</v>
      </c>
      <c r="C92" s="8"/>
      <c r="D92" s="71">
        <v>75095</v>
      </c>
      <c r="E92" s="71"/>
      <c r="F92" s="77">
        <f t="shared" si="3"/>
        <v>19540</v>
      </c>
      <c r="G92" s="77">
        <f>SUM(G93:G96)</f>
        <v>19540</v>
      </c>
      <c r="H92" s="133"/>
      <c r="I92" s="133"/>
      <c r="J92" s="133"/>
      <c r="K92" s="133"/>
      <c r="L92" s="133"/>
    </row>
    <row r="93" spans="1:12" ht="31.5">
      <c r="A93" s="17"/>
      <c r="B93" s="56" t="s">
        <v>168</v>
      </c>
      <c r="C93" s="8"/>
      <c r="D93" s="71"/>
      <c r="E93" s="71">
        <v>3030</v>
      </c>
      <c r="F93" s="77">
        <f t="shared" si="3"/>
        <v>4560</v>
      </c>
      <c r="G93" s="133">
        <v>4560</v>
      </c>
      <c r="H93" s="133"/>
      <c r="I93" s="133"/>
      <c r="J93" s="133"/>
      <c r="K93" s="133"/>
      <c r="L93" s="133"/>
    </row>
    <row r="94" spans="1:12" ht="15.75">
      <c r="A94" s="17"/>
      <c r="B94" s="56" t="s">
        <v>143</v>
      </c>
      <c r="C94" s="8"/>
      <c r="D94" s="71"/>
      <c r="E94" s="71">
        <v>4210</v>
      </c>
      <c r="F94" s="77">
        <f t="shared" si="3"/>
        <v>3980</v>
      </c>
      <c r="G94" s="133">
        <v>3980</v>
      </c>
      <c r="H94" s="133"/>
      <c r="I94" s="133"/>
      <c r="J94" s="133"/>
      <c r="K94" s="133"/>
      <c r="L94" s="133"/>
    </row>
    <row r="95" spans="1:12" ht="15.75">
      <c r="A95" s="17"/>
      <c r="B95" s="56" t="s">
        <v>146</v>
      </c>
      <c r="C95" s="8"/>
      <c r="D95" s="71"/>
      <c r="E95" s="71">
        <v>4300</v>
      </c>
      <c r="F95" s="77">
        <f t="shared" si="3"/>
        <v>8900</v>
      </c>
      <c r="G95" s="133">
        <v>8900</v>
      </c>
      <c r="H95" s="133"/>
      <c r="I95" s="133"/>
      <c r="J95" s="133"/>
      <c r="K95" s="133"/>
      <c r="L95" s="133"/>
    </row>
    <row r="96" spans="1:12" ht="15.75">
      <c r="A96" s="17"/>
      <c r="B96" s="56" t="s">
        <v>160</v>
      </c>
      <c r="C96" s="8"/>
      <c r="D96" s="71"/>
      <c r="E96" s="70" t="s">
        <v>293</v>
      </c>
      <c r="F96" s="77">
        <f t="shared" si="3"/>
        <v>2100</v>
      </c>
      <c r="G96" s="133">
        <v>2100</v>
      </c>
      <c r="H96" s="133"/>
      <c r="I96" s="133"/>
      <c r="J96" s="133"/>
      <c r="K96" s="133"/>
      <c r="L96" s="133"/>
    </row>
    <row r="97" spans="1:12" ht="31.5">
      <c r="A97" s="17"/>
      <c r="B97" s="52" t="s">
        <v>170</v>
      </c>
      <c r="C97" s="54">
        <v>754</v>
      </c>
      <c r="D97" s="69"/>
      <c r="E97" s="69"/>
      <c r="F97" s="76">
        <f>F98+F111</f>
        <v>118000</v>
      </c>
      <c r="G97" s="76">
        <f>G98+G111</f>
        <v>118000</v>
      </c>
      <c r="H97" s="125">
        <f>H98</f>
        <v>35790</v>
      </c>
      <c r="I97" s="125"/>
      <c r="J97" s="125"/>
      <c r="K97" s="125"/>
      <c r="L97" s="125"/>
    </row>
    <row r="98" spans="1:12" ht="15.75">
      <c r="A98" s="17"/>
      <c r="B98" s="55" t="s">
        <v>171</v>
      </c>
      <c r="C98" s="8"/>
      <c r="D98" s="70">
        <v>75412</v>
      </c>
      <c r="E98" s="70"/>
      <c r="F98" s="74">
        <f>SUM(F99:F110)</f>
        <v>115000</v>
      </c>
      <c r="G98" s="74">
        <f>SUM(G99:G110)</f>
        <v>115000</v>
      </c>
      <c r="H98" s="133">
        <f>SUM(H100:H104)</f>
        <v>35790</v>
      </c>
      <c r="I98" s="133"/>
      <c r="J98" s="133"/>
      <c r="K98" s="133"/>
      <c r="L98" s="133"/>
    </row>
    <row r="99" spans="1:12" ht="31.5" customHeight="1">
      <c r="A99" s="17"/>
      <c r="B99" s="56" t="s">
        <v>168</v>
      </c>
      <c r="C99" s="8"/>
      <c r="D99" s="70"/>
      <c r="E99" s="70">
        <v>3030</v>
      </c>
      <c r="F99" s="74">
        <f>G99+L99</f>
        <v>15000</v>
      </c>
      <c r="G99" s="133">
        <v>15000</v>
      </c>
      <c r="H99" s="133"/>
      <c r="I99" s="133"/>
      <c r="J99" s="133"/>
      <c r="K99" s="133"/>
      <c r="L99" s="133"/>
    </row>
    <row r="100" spans="1:12" ht="31.5">
      <c r="A100" s="17"/>
      <c r="B100" s="56" t="s">
        <v>139</v>
      </c>
      <c r="C100" s="8"/>
      <c r="D100" s="70"/>
      <c r="E100" s="70">
        <v>4010</v>
      </c>
      <c r="F100" s="74">
        <f aca="true" t="shared" si="4" ref="F100:F110">G100+L100</f>
        <v>10720</v>
      </c>
      <c r="G100" s="133">
        <v>10720</v>
      </c>
      <c r="H100" s="133">
        <v>10720</v>
      </c>
      <c r="I100" s="133"/>
      <c r="J100" s="133"/>
      <c r="K100" s="133"/>
      <c r="L100" s="133"/>
    </row>
    <row r="101" spans="1:12" ht="15.75">
      <c r="A101" s="17"/>
      <c r="B101" s="56" t="s">
        <v>172</v>
      </c>
      <c r="C101" s="8"/>
      <c r="D101" s="70"/>
      <c r="E101" s="70">
        <v>4040</v>
      </c>
      <c r="F101" s="74">
        <f t="shared" si="4"/>
        <v>850</v>
      </c>
      <c r="G101" s="133">
        <v>850</v>
      </c>
      <c r="H101" s="133">
        <v>850</v>
      </c>
      <c r="I101" s="133"/>
      <c r="J101" s="133"/>
      <c r="K101" s="133"/>
      <c r="L101" s="133"/>
    </row>
    <row r="102" spans="1:12" ht="15.75">
      <c r="A102" s="17"/>
      <c r="B102" s="56" t="s">
        <v>141</v>
      </c>
      <c r="C102" s="8"/>
      <c r="D102" s="70"/>
      <c r="E102" s="70">
        <v>4110</v>
      </c>
      <c r="F102" s="74">
        <f t="shared" si="4"/>
        <v>1990</v>
      </c>
      <c r="G102" s="133">
        <v>1990</v>
      </c>
      <c r="H102" s="133">
        <v>1990</v>
      </c>
      <c r="I102" s="133"/>
      <c r="J102" s="133"/>
      <c r="K102" s="133"/>
      <c r="L102" s="133"/>
    </row>
    <row r="103" spans="1:12" ht="15.75">
      <c r="A103" s="17"/>
      <c r="B103" s="56" t="s">
        <v>142</v>
      </c>
      <c r="C103" s="8"/>
      <c r="D103" s="70"/>
      <c r="E103" s="70">
        <v>4120</v>
      </c>
      <c r="F103" s="74">
        <f t="shared" si="4"/>
        <v>280</v>
      </c>
      <c r="G103" s="133">
        <v>280</v>
      </c>
      <c r="H103" s="133">
        <v>280</v>
      </c>
      <c r="I103" s="133"/>
      <c r="J103" s="133"/>
      <c r="K103" s="133"/>
      <c r="L103" s="133"/>
    </row>
    <row r="104" spans="1:12" ht="17.25" customHeight="1">
      <c r="A104" s="17"/>
      <c r="B104" s="56" t="s">
        <v>295</v>
      </c>
      <c r="C104" s="8"/>
      <c r="D104" s="70"/>
      <c r="E104" s="70" t="s">
        <v>296</v>
      </c>
      <c r="F104" s="74">
        <f>G104+L104</f>
        <v>21950</v>
      </c>
      <c r="G104" s="133">
        <v>21950</v>
      </c>
      <c r="H104" s="133">
        <v>21950</v>
      </c>
      <c r="I104" s="133"/>
      <c r="J104" s="133"/>
      <c r="K104" s="133"/>
      <c r="L104" s="133"/>
    </row>
    <row r="105" spans="1:12" ht="18.75" customHeight="1">
      <c r="A105" s="17"/>
      <c r="B105" s="56" t="s">
        <v>143</v>
      </c>
      <c r="C105" s="8"/>
      <c r="D105" s="70"/>
      <c r="E105" s="70">
        <v>4210</v>
      </c>
      <c r="F105" s="74">
        <f t="shared" si="4"/>
        <v>31600</v>
      </c>
      <c r="G105" s="133">
        <v>31600</v>
      </c>
      <c r="H105" s="133"/>
      <c r="I105" s="133"/>
      <c r="J105" s="133"/>
      <c r="K105" s="133"/>
      <c r="L105" s="133"/>
    </row>
    <row r="106" spans="1:12" ht="15.75">
      <c r="A106" s="17"/>
      <c r="B106" s="56" t="s">
        <v>144</v>
      </c>
      <c r="C106" s="8"/>
      <c r="D106" s="70"/>
      <c r="E106" s="70">
        <v>4260</v>
      </c>
      <c r="F106" s="74">
        <f t="shared" si="4"/>
        <v>18000</v>
      </c>
      <c r="G106" s="133">
        <v>18000</v>
      </c>
      <c r="H106" s="133"/>
      <c r="I106" s="133"/>
      <c r="J106" s="133"/>
      <c r="K106" s="133"/>
      <c r="L106" s="133"/>
    </row>
    <row r="107" spans="1:12" ht="15.75">
      <c r="A107" s="17"/>
      <c r="B107" s="56" t="s">
        <v>145</v>
      </c>
      <c r="C107" s="8"/>
      <c r="D107" s="70"/>
      <c r="E107" s="70">
        <v>4270</v>
      </c>
      <c r="F107" s="74">
        <f t="shared" si="4"/>
        <v>4000</v>
      </c>
      <c r="G107" s="133">
        <v>4000</v>
      </c>
      <c r="H107" s="133"/>
      <c r="I107" s="133"/>
      <c r="J107" s="133"/>
      <c r="K107" s="133"/>
      <c r="L107" s="133"/>
    </row>
    <row r="108" spans="1:12" ht="15.75">
      <c r="A108" s="17"/>
      <c r="B108" s="56" t="s">
        <v>146</v>
      </c>
      <c r="C108" s="8"/>
      <c r="D108" s="70"/>
      <c r="E108" s="70">
        <v>4300</v>
      </c>
      <c r="F108" s="74">
        <f t="shared" si="4"/>
        <v>1250</v>
      </c>
      <c r="G108" s="133">
        <v>1250</v>
      </c>
      <c r="H108" s="133"/>
      <c r="I108" s="133"/>
      <c r="J108" s="133"/>
      <c r="K108" s="133"/>
      <c r="L108" s="133"/>
    </row>
    <row r="109" spans="1:12" ht="15.75">
      <c r="A109" s="17"/>
      <c r="B109" s="56" t="s">
        <v>160</v>
      </c>
      <c r="C109" s="8"/>
      <c r="D109" s="70"/>
      <c r="E109" s="70">
        <v>4430</v>
      </c>
      <c r="F109" s="74">
        <f t="shared" si="4"/>
        <v>9000</v>
      </c>
      <c r="G109" s="133">
        <v>9000</v>
      </c>
      <c r="H109" s="133"/>
      <c r="I109" s="133"/>
      <c r="J109" s="133"/>
      <c r="K109" s="133"/>
      <c r="L109" s="133"/>
    </row>
    <row r="110" spans="1:12" ht="31.5">
      <c r="A110" s="17"/>
      <c r="B110" s="56" t="s">
        <v>149</v>
      </c>
      <c r="C110" s="8"/>
      <c r="D110" s="70"/>
      <c r="E110" s="70">
        <v>4440</v>
      </c>
      <c r="F110" s="74">
        <f t="shared" si="4"/>
        <v>360</v>
      </c>
      <c r="G110" s="133">
        <v>360</v>
      </c>
      <c r="H110" s="133"/>
      <c r="I110" s="133"/>
      <c r="J110" s="133"/>
      <c r="K110" s="133"/>
      <c r="L110" s="133"/>
    </row>
    <row r="111" spans="1:12" ht="15.75">
      <c r="A111" s="17"/>
      <c r="B111" s="55" t="s">
        <v>173</v>
      </c>
      <c r="C111" s="8"/>
      <c r="D111" s="70">
        <v>75414</v>
      </c>
      <c r="E111" s="70"/>
      <c r="F111" s="74">
        <f>SUM(F112:F113)</f>
        <v>3000</v>
      </c>
      <c r="G111" s="74">
        <f>SUM(G112:G113)</f>
        <v>3000</v>
      </c>
      <c r="H111" s="133"/>
      <c r="I111" s="133"/>
      <c r="J111" s="133"/>
      <c r="K111" s="133"/>
      <c r="L111" s="133"/>
    </row>
    <row r="112" spans="1:12" ht="15.75">
      <c r="A112" s="17"/>
      <c r="B112" s="56" t="s">
        <v>143</v>
      </c>
      <c r="C112" s="8"/>
      <c r="D112" s="70"/>
      <c r="E112" s="70">
        <v>4210</v>
      </c>
      <c r="F112" s="74">
        <f>G112+L112</f>
        <v>500</v>
      </c>
      <c r="G112" s="133">
        <v>500</v>
      </c>
      <c r="H112" s="133"/>
      <c r="I112" s="133"/>
      <c r="J112" s="133"/>
      <c r="K112" s="133"/>
      <c r="L112" s="133"/>
    </row>
    <row r="113" spans="1:12" ht="15.75">
      <c r="A113" s="17"/>
      <c r="B113" s="56" t="s">
        <v>146</v>
      </c>
      <c r="C113" s="229"/>
      <c r="D113" s="70"/>
      <c r="E113" s="70">
        <v>4300</v>
      </c>
      <c r="F113" s="74">
        <f>G113+L113</f>
        <v>2500</v>
      </c>
      <c r="G113" s="133">
        <v>2500</v>
      </c>
      <c r="H113" s="133"/>
      <c r="I113" s="133"/>
      <c r="J113" s="133"/>
      <c r="K113" s="133"/>
      <c r="L113" s="133"/>
    </row>
    <row r="114" spans="1:12" ht="15.75">
      <c r="A114" s="17"/>
      <c r="B114" s="2" t="s">
        <v>401</v>
      </c>
      <c r="C114" s="54">
        <v>755</v>
      </c>
      <c r="D114" s="69"/>
      <c r="E114" s="69"/>
      <c r="F114" s="125">
        <f>F115</f>
        <v>5000</v>
      </c>
      <c r="G114" s="125">
        <f>G115</f>
        <v>5000</v>
      </c>
      <c r="H114" s="125"/>
      <c r="I114" s="125"/>
      <c r="J114" s="125"/>
      <c r="K114" s="125"/>
      <c r="L114" s="125"/>
    </row>
    <row r="115" spans="1:12" ht="15.75">
      <c r="A115" s="17"/>
      <c r="B115" s="55" t="s">
        <v>154</v>
      </c>
      <c r="C115" s="8"/>
      <c r="D115" s="70" t="s">
        <v>314</v>
      </c>
      <c r="E115" s="70"/>
      <c r="F115" s="133">
        <f>SUM(F116:F119)</f>
        <v>5000</v>
      </c>
      <c r="G115" s="133">
        <f>SUM(G116:G119)</f>
        <v>5000</v>
      </c>
      <c r="H115" s="133"/>
      <c r="I115" s="133"/>
      <c r="J115" s="133"/>
      <c r="K115" s="133"/>
      <c r="L115" s="133"/>
    </row>
    <row r="116" spans="1:12" ht="31.5">
      <c r="A116" s="17"/>
      <c r="B116" s="56" t="s">
        <v>317</v>
      </c>
      <c r="C116" s="8"/>
      <c r="D116" s="70"/>
      <c r="E116" s="70" t="s">
        <v>315</v>
      </c>
      <c r="F116" s="133">
        <v>800</v>
      </c>
      <c r="G116" s="133">
        <v>800</v>
      </c>
      <c r="H116" s="133"/>
      <c r="I116" s="133"/>
      <c r="J116" s="133"/>
      <c r="K116" s="133"/>
      <c r="L116" s="133"/>
    </row>
    <row r="117" spans="1:12" ht="15.75">
      <c r="A117" s="17"/>
      <c r="B117" s="56" t="s">
        <v>143</v>
      </c>
      <c r="C117" s="8"/>
      <c r="D117" s="70"/>
      <c r="E117" s="70" t="s">
        <v>312</v>
      </c>
      <c r="F117" s="133">
        <v>2500</v>
      </c>
      <c r="G117" s="133">
        <v>2500</v>
      </c>
      <c r="H117" s="133"/>
      <c r="I117" s="133"/>
      <c r="J117" s="133"/>
      <c r="K117" s="133"/>
      <c r="L117" s="133"/>
    </row>
    <row r="118" spans="1:12" ht="15.75">
      <c r="A118" s="17"/>
      <c r="B118" s="56" t="s">
        <v>146</v>
      </c>
      <c r="C118" s="8"/>
      <c r="D118" s="70"/>
      <c r="E118" s="70" t="s">
        <v>316</v>
      </c>
      <c r="F118" s="133">
        <v>1200</v>
      </c>
      <c r="G118" s="133">
        <v>1200</v>
      </c>
      <c r="H118" s="133"/>
      <c r="I118" s="133"/>
      <c r="J118" s="133"/>
      <c r="K118" s="133"/>
      <c r="L118" s="133"/>
    </row>
    <row r="119" spans="1:12" ht="15.75">
      <c r="A119" s="17"/>
      <c r="B119" s="56" t="s">
        <v>160</v>
      </c>
      <c r="C119" s="8"/>
      <c r="D119" s="70"/>
      <c r="E119" s="70" t="s">
        <v>293</v>
      </c>
      <c r="F119" s="133">
        <v>500</v>
      </c>
      <c r="G119" s="133">
        <v>500</v>
      </c>
      <c r="H119" s="133"/>
      <c r="I119" s="133"/>
      <c r="J119" s="133"/>
      <c r="K119" s="133"/>
      <c r="L119" s="133"/>
    </row>
    <row r="120" spans="1:12" ht="78.75">
      <c r="A120" s="17"/>
      <c r="B120" s="52" t="s">
        <v>402</v>
      </c>
      <c r="C120" s="54">
        <v>756</v>
      </c>
      <c r="D120" s="69"/>
      <c r="E120" s="69"/>
      <c r="F120" s="76">
        <f>F121</f>
        <v>35080</v>
      </c>
      <c r="G120" s="124">
        <f>G121</f>
        <v>35080</v>
      </c>
      <c r="H120" s="125"/>
      <c r="I120" s="125"/>
      <c r="J120" s="125"/>
      <c r="K120" s="125"/>
      <c r="L120" s="125"/>
    </row>
    <row r="121" spans="1:12" ht="47.25">
      <c r="A121" s="17"/>
      <c r="B121" s="55" t="s">
        <v>308</v>
      </c>
      <c r="C121" s="8"/>
      <c r="D121" s="70" t="s">
        <v>307</v>
      </c>
      <c r="E121" s="70"/>
      <c r="F121" s="133">
        <f>SUM(F122:F126)</f>
        <v>35080</v>
      </c>
      <c r="G121" s="133">
        <f>SUM(G122:G126)</f>
        <v>35080</v>
      </c>
      <c r="H121" s="133"/>
      <c r="I121" s="133"/>
      <c r="J121" s="133"/>
      <c r="K121" s="133"/>
      <c r="L121" s="133"/>
    </row>
    <row r="122" spans="1:12" ht="31.5">
      <c r="A122" s="17"/>
      <c r="B122" s="56" t="s">
        <v>313</v>
      </c>
      <c r="C122" s="8"/>
      <c r="D122" s="70"/>
      <c r="E122" s="70" t="s">
        <v>309</v>
      </c>
      <c r="F122" s="133">
        <v>30000</v>
      </c>
      <c r="G122" s="133">
        <v>30000</v>
      </c>
      <c r="H122" s="133"/>
      <c r="I122" s="133"/>
      <c r="J122" s="133"/>
      <c r="K122" s="133"/>
      <c r="L122" s="133"/>
    </row>
    <row r="123" spans="1:12" ht="15.75">
      <c r="A123" s="17"/>
      <c r="B123" s="56" t="s">
        <v>141</v>
      </c>
      <c r="C123" s="8"/>
      <c r="D123" s="70"/>
      <c r="E123" s="70" t="s">
        <v>310</v>
      </c>
      <c r="F123" s="133">
        <v>950</v>
      </c>
      <c r="G123" s="133">
        <v>950</v>
      </c>
      <c r="H123" s="133"/>
      <c r="I123" s="133"/>
      <c r="J123" s="133"/>
      <c r="K123" s="133"/>
      <c r="L123" s="133"/>
    </row>
    <row r="124" spans="1:12" ht="15.75">
      <c r="A124" s="17"/>
      <c r="B124" s="56" t="s">
        <v>142</v>
      </c>
      <c r="C124" s="8"/>
      <c r="D124" s="70"/>
      <c r="E124" s="70" t="s">
        <v>311</v>
      </c>
      <c r="F124" s="133">
        <v>130</v>
      </c>
      <c r="G124" s="133">
        <v>130</v>
      </c>
      <c r="H124" s="133"/>
      <c r="I124" s="133"/>
      <c r="J124" s="133"/>
      <c r="K124" s="133"/>
      <c r="L124" s="133"/>
    </row>
    <row r="125" spans="1:12" ht="15.75">
      <c r="A125" s="17"/>
      <c r="B125" s="56" t="s">
        <v>143</v>
      </c>
      <c r="C125" s="8"/>
      <c r="D125" s="70"/>
      <c r="E125" s="70" t="s">
        <v>312</v>
      </c>
      <c r="F125" s="133">
        <v>2000</v>
      </c>
      <c r="G125" s="133">
        <v>2000</v>
      </c>
      <c r="H125" s="133"/>
      <c r="I125" s="133"/>
      <c r="J125" s="133"/>
      <c r="K125" s="133"/>
      <c r="L125" s="133"/>
    </row>
    <row r="126" spans="1:12" ht="16.5" customHeight="1">
      <c r="A126" s="17"/>
      <c r="B126" s="56" t="s">
        <v>160</v>
      </c>
      <c r="C126" s="8"/>
      <c r="D126" s="70"/>
      <c r="E126" s="70" t="s">
        <v>293</v>
      </c>
      <c r="F126" s="133">
        <v>2000</v>
      </c>
      <c r="G126" s="133">
        <v>2000</v>
      </c>
      <c r="H126" s="133"/>
      <c r="I126" s="133"/>
      <c r="J126" s="133"/>
      <c r="K126" s="133"/>
      <c r="L126" s="133"/>
    </row>
    <row r="127" spans="1:12" ht="15.75">
      <c r="A127" s="17"/>
      <c r="B127" s="52" t="s">
        <v>403</v>
      </c>
      <c r="C127" s="54">
        <v>757</v>
      </c>
      <c r="D127" s="69"/>
      <c r="E127" s="69"/>
      <c r="F127" s="76">
        <f>F128</f>
        <v>10000</v>
      </c>
      <c r="G127" s="125">
        <f>G128</f>
        <v>10000</v>
      </c>
      <c r="H127" s="125"/>
      <c r="I127" s="125"/>
      <c r="J127" s="125">
        <f>J128</f>
        <v>10000</v>
      </c>
      <c r="K127" s="125"/>
      <c r="L127" s="125"/>
    </row>
    <row r="128" spans="1:12" ht="47.25">
      <c r="A128" s="17"/>
      <c r="B128" s="55" t="s">
        <v>304</v>
      </c>
      <c r="C128" s="8"/>
      <c r="D128" s="70" t="s">
        <v>303</v>
      </c>
      <c r="E128" s="70"/>
      <c r="F128" s="74">
        <f>F129</f>
        <v>10000</v>
      </c>
      <c r="G128" s="133">
        <f>G129</f>
        <v>10000</v>
      </c>
      <c r="H128" s="133"/>
      <c r="I128" s="133"/>
      <c r="J128" s="133">
        <f>J129</f>
        <v>10000</v>
      </c>
      <c r="K128" s="133"/>
      <c r="L128" s="133"/>
    </row>
    <row r="129" spans="1:12" ht="63">
      <c r="A129" s="17"/>
      <c r="B129" s="56" t="s">
        <v>306</v>
      </c>
      <c r="C129" s="8"/>
      <c r="D129" s="70"/>
      <c r="E129" s="70" t="s">
        <v>305</v>
      </c>
      <c r="F129" s="74">
        <f>G129</f>
        <v>10000</v>
      </c>
      <c r="G129" s="133">
        <v>10000</v>
      </c>
      <c r="H129" s="133"/>
      <c r="I129" s="133"/>
      <c r="J129" s="133">
        <v>10000</v>
      </c>
      <c r="K129" s="133"/>
      <c r="L129" s="133"/>
    </row>
    <row r="130" spans="1:12" ht="15.75">
      <c r="A130" s="17"/>
      <c r="B130" s="52" t="s">
        <v>404</v>
      </c>
      <c r="C130" s="54">
        <v>758</v>
      </c>
      <c r="D130" s="69"/>
      <c r="E130" s="69"/>
      <c r="F130" s="76">
        <f>F131</f>
        <v>20000</v>
      </c>
      <c r="G130" s="76">
        <f>G131</f>
        <v>20000</v>
      </c>
      <c r="H130" s="133"/>
      <c r="I130" s="133"/>
      <c r="J130" s="133"/>
      <c r="K130" s="133"/>
      <c r="L130" s="133"/>
    </row>
    <row r="131" spans="1:12" ht="15.75">
      <c r="A131" s="17"/>
      <c r="B131" s="55" t="s">
        <v>174</v>
      </c>
      <c r="C131" s="8"/>
      <c r="D131" s="70">
        <v>75818</v>
      </c>
      <c r="E131" s="70"/>
      <c r="F131" s="74">
        <f>F132</f>
        <v>20000</v>
      </c>
      <c r="G131" s="74">
        <f>G132</f>
        <v>20000</v>
      </c>
      <c r="H131" s="133"/>
      <c r="I131" s="133"/>
      <c r="J131" s="133"/>
      <c r="K131" s="133"/>
      <c r="L131" s="133"/>
    </row>
    <row r="132" spans="1:12" ht="15.75">
      <c r="A132" s="17"/>
      <c r="B132" s="56" t="s">
        <v>175</v>
      </c>
      <c r="C132" s="8"/>
      <c r="D132" s="70"/>
      <c r="E132" s="70">
        <v>4810</v>
      </c>
      <c r="F132" s="74">
        <f>G132+L132</f>
        <v>20000</v>
      </c>
      <c r="G132" s="133">
        <v>20000</v>
      </c>
      <c r="H132" s="133"/>
      <c r="I132" s="133"/>
      <c r="J132" s="133"/>
      <c r="K132" s="133"/>
      <c r="L132" s="133"/>
    </row>
    <row r="133" spans="1:12" ht="15.75">
      <c r="A133" s="17"/>
      <c r="B133" s="52" t="s">
        <v>405</v>
      </c>
      <c r="C133" s="54">
        <v>801</v>
      </c>
      <c r="D133" s="69"/>
      <c r="E133" s="69"/>
      <c r="F133" s="76">
        <f>F134+F151+F164+F167</f>
        <v>4772680</v>
      </c>
      <c r="G133" s="76">
        <f>G134+G151+G164+G167</f>
        <v>4742680</v>
      </c>
      <c r="H133" s="125">
        <f>H134+H151</f>
        <v>3722940</v>
      </c>
      <c r="I133" s="125">
        <f>I134+I151+I164+I167</f>
        <v>14600</v>
      </c>
      <c r="J133" s="125"/>
      <c r="K133" s="125"/>
      <c r="L133" s="125">
        <f>L134+L151+L164+L167</f>
        <v>30000</v>
      </c>
    </row>
    <row r="134" spans="1:12" ht="15.75">
      <c r="A134" s="17"/>
      <c r="B134" s="55" t="s">
        <v>176</v>
      </c>
      <c r="C134" s="8"/>
      <c r="D134" s="70">
        <v>80101</v>
      </c>
      <c r="E134" s="70"/>
      <c r="F134" s="74">
        <f>SUM(F135:F150)</f>
        <v>3351200</v>
      </c>
      <c r="G134" s="74">
        <f>SUM(G135:G150)</f>
        <v>3321200</v>
      </c>
      <c r="H134" s="133">
        <f>SUM(H136:H140)</f>
        <v>2599697</v>
      </c>
      <c r="I134" s="133"/>
      <c r="J134" s="133"/>
      <c r="K134" s="133"/>
      <c r="L134" s="133">
        <f>SUM(L135:L150)</f>
        <v>30000</v>
      </c>
    </row>
    <row r="135" spans="1:12" ht="31.5">
      <c r="A135" s="17"/>
      <c r="B135" s="56" t="s">
        <v>177</v>
      </c>
      <c r="C135" s="8"/>
      <c r="D135" s="70"/>
      <c r="E135" s="70">
        <v>3020</v>
      </c>
      <c r="F135" s="74">
        <f>G135+L135</f>
        <v>165000</v>
      </c>
      <c r="G135" s="133">
        <v>165000</v>
      </c>
      <c r="H135" s="133"/>
      <c r="I135" s="133"/>
      <c r="J135" s="133"/>
      <c r="K135" s="133"/>
      <c r="L135" s="133"/>
    </row>
    <row r="136" spans="1:12" ht="31.5">
      <c r="A136" s="17"/>
      <c r="B136" s="56" t="s">
        <v>139</v>
      </c>
      <c r="C136" s="8"/>
      <c r="D136" s="70"/>
      <c r="E136" s="70">
        <v>4010</v>
      </c>
      <c r="F136" s="74">
        <f aca="true" t="shared" si="5" ref="F136:F149">G136+L136</f>
        <v>1976685</v>
      </c>
      <c r="G136" s="133">
        <v>1976685</v>
      </c>
      <c r="H136" s="133">
        <v>1976685</v>
      </c>
      <c r="I136" s="133"/>
      <c r="J136" s="133"/>
      <c r="K136" s="133"/>
      <c r="L136" s="133"/>
    </row>
    <row r="137" spans="1:12" ht="15.75">
      <c r="A137" s="17"/>
      <c r="B137" s="56" t="s">
        <v>140</v>
      </c>
      <c r="C137" s="8"/>
      <c r="D137" s="70"/>
      <c r="E137" s="70">
        <v>4040</v>
      </c>
      <c r="F137" s="74">
        <f t="shared" si="5"/>
        <v>159300</v>
      </c>
      <c r="G137" s="133">
        <v>159300</v>
      </c>
      <c r="H137" s="133">
        <v>159300</v>
      </c>
      <c r="I137" s="133"/>
      <c r="J137" s="133"/>
      <c r="K137" s="133"/>
      <c r="L137" s="133"/>
    </row>
    <row r="138" spans="1:12" ht="15.75">
      <c r="A138" s="17"/>
      <c r="B138" s="56" t="s">
        <v>141</v>
      </c>
      <c r="C138" s="8"/>
      <c r="D138" s="70"/>
      <c r="E138" s="70">
        <v>4110</v>
      </c>
      <c r="F138" s="74">
        <f t="shared" si="5"/>
        <v>404190</v>
      </c>
      <c r="G138" s="133">
        <v>404190</v>
      </c>
      <c r="H138" s="133">
        <v>404190</v>
      </c>
      <c r="I138" s="133"/>
      <c r="J138" s="133"/>
      <c r="K138" s="133"/>
      <c r="L138" s="133"/>
    </row>
    <row r="139" spans="1:12" ht="15.75">
      <c r="A139" s="17"/>
      <c r="B139" s="56" t="s">
        <v>142</v>
      </c>
      <c r="C139" s="8"/>
      <c r="D139" s="70"/>
      <c r="E139" s="70">
        <v>4120</v>
      </c>
      <c r="F139" s="74">
        <f t="shared" si="5"/>
        <v>55022</v>
      </c>
      <c r="G139" s="133">
        <v>55022</v>
      </c>
      <c r="H139" s="133">
        <v>55022</v>
      </c>
      <c r="I139" s="133"/>
      <c r="J139" s="133"/>
      <c r="K139" s="133"/>
      <c r="L139" s="133"/>
    </row>
    <row r="140" spans="1:12" ht="15.75">
      <c r="A140" s="17"/>
      <c r="B140" s="56" t="s">
        <v>295</v>
      </c>
      <c r="C140" s="8"/>
      <c r="D140" s="70"/>
      <c r="E140" s="70" t="s">
        <v>296</v>
      </c>
      <c r="F140" s="133">
        <v>4500</v>
      </c>
      <c r="G140" s="133">
        <v>4500</v>
      </c>
      <c r="H140" s="133">
        <v>4500</v>
      </c>
      <c r="I140" s="133"/>
      <c r="J140" s="133"/>
      <c r="K140" s="133"/>
      <c r="L140" s="133"/>
    </row>
    <row r="141" spans="1:12" ht="17.25" customHeight="1">
      <c r="A141" s="17"/>
      <c r="B141" s="56" t="s">
        <v>143</v>
      </c>
      <c r="C141" s="8"/>
      <c r="D141" s="70"/>
      <c r="E141" s="70">
        <v>4210</v>
      </c>
      <c r="F141" s="74">
        <f t="shared" si="5"/>
        <v>107600</v>
      </c>
      <c r="G141" s="133">
        <v>107600</v>
      </c>
      <c r="H141" s="133"/>
      <c r="I141" s="133"/>
      <c r="J141" s="133"/>
      <c r="K141" s="133"/>
      <c r="L141" s="133"/>
    </row>
    <row r="142" spans="1:12" ht="31.5">
      <c r="A142" s="17"/>
      <c r="B142" s="56" t="s">
        <v>178</v>
      </c>
      <c r="C142" s="8"/>
      <c r="D142" s="70"/>
      <c r="E142" s="70">
        <v>4240</v>
      </c>
      <c r="F142" s="74">
        <f t="shared" si="5"/>
        <v>7200</v>
      </c>
      <c r="G142" s="133">
        <v>7200</v>
      </c>
      <c r="H142" s="133"/>
      <c r="I142" s="133"/>
      <c r="J142" s="133"/>
      <c r="K142" s="133"/>
      <c r="L142" s="133"/>
    </row>
    <row r="143" spans="1:12" ht="15.75">
      <c r="A143" s="17"/>
      <c r="B143" s="56" t="s">
        <v>144</v>
      </c>
      <c r="C143" s="8"/>
      <c r="D143" s="70"/>
      <c r="E143" s="70">
        <v>4260</v>
      </c>
      <c r="F143" s="74">
        <f t="shared" si="5"/>
        <v>133400</v>
      </c>
      <c r="G143" s="133">
        <v>133400</v>
      </c>
      <c r="H143" s="133"/>
      <c r="I143" s="133"/>
      <c r="J143" s="133"/>
      <c r="K143" s="133"/>
      <c r="L143" s="133"/>
    </row>
    <row r="144" spans="1:12" ht="15.75">
      <c r="A144" s="17"/>
      <c r="B144" s="56" t="s">
        <v>145</v>
      </c>
      <c r="C144" s="8"/>
      <c r="D144" s="70"/>
      <c r="E144" s="70">
        <v>4270</v>
      </c>
      <c r="F144" s="74">
        <f t="shared" si="5"/>
        <v>52000</v>
      </c>
      <c r="G144" s="133">
        <v>52000</v>
      </c>
      <c r="H144" s="133"/>
      <c r="I144" s="133"/>
      <c r="J144" s="133"/>
      <c r="K144" s="133"/>
      <c r="L144" s="133"/>
    </row>
    <row r="145" spans="1:12" ht="15.75">
      <c r="A145" s="17"/>
      <c r="B145" s="56" t="s">
        <v>146</v>
      </c>
      <c r="C145" s="8"/>
      <c r="D145" s="70"/>
      <c r="E145" s="70">
        <v>4300</v>
      </c>
      <c r="F145" s="74">
        <f t="shared" si="5"/>
        <v>70320</v>
      </c>
      <c r="G145" s="133">
        <v>70320</v>
      </c>
      <c r="H145" s="133"/>
      <c r="I145" s="133"/>
      <c r="J145" s="133"/>
      <c r="K145" s="133"/>
      <c r="L145" s="133"/>
    </row>
    <row r="146" spans="1:12" ht="15.75">
      <c r="A146" s="17"/>
      <c r="B146" s="56" t="s">
        <v>147</v>
      </c>
      <c r="C146" s="8"/>
      <c r="D146" s="70"/>
      <c r="E146" s="70">
        <v>4410</v>
      </c>
      <c r="F146" s="74">
        <f t="shared" si="5"/>
        <v>8200</v>
      </c>
      <c r="G146" s="133">
        <v>8200</v>
      </c>
      <c r="H146" s="133"/>
      <c r="I146" s="133"/>
      <c r="J146" s="133"/>
      <c r="K146" s="133"/>
      <c r="L146" s="133"/>
    </row>
    <row r="147" spans="1:12" ht="15.75">
      <c r="A147" s="17"/>
      <c r="B147" s="56" t="s">
        <v>160</v>
      </c>
      <c r="C147" s="8"/>
      <c r="D147" s="70"/>
      <c r="E147" s="70">
        <v>4430</v>
      </c>
      <c r="F147" s="74">
        <f t="shared" si="5"/>
        <v>2500</v>
      </c>
      <c r="G147" s="133">
        <v>2500</v>
      </c>
      <c r="H147" s="133"/>
      <c r="I147" s="133"/>
      <c r="J147" s="133"/>
      <c r="K147" s="133"/>
      <c r="L147" s="133"/>
    </row>
    <row r="148" spans="1:12" ht="31.5">
      <c r="A148" s="17"/>
      <c r="B148" s="56" t="s">
        <v>149</v>
      </c>
      <c r="C148" s="8"/>
      <c r="D148" s="70"/>
      <c r="E148" s="70">
        <v>4440</v>
      </c>
      <c r="F148" s="74">
        <f>G148+L148</f>
        <v>155283</v>
      </c>
      <c r="G148" s="133">
        <v>155283</v>
      </c>
      <c r="H148" s="133"/>
      <c r="I148" s="133"/>
      <c r="J148" s="133"/>
      <c r="K148" s="133"/>
      <c r="L148" s="133"/>
    </row>
    <row r="149" spans="1:12" ht="15.75">
      <c r="A149" s="17"/>
      <c r="B149" s="56" t="s">
        <v>175</v>
      </c>
      <c r="C149" s="8"/>
      <c r="D149" s="70"/>
      <c r="E149" s="70">
        <v>4810</v>
      </c>
      <c r="F149" s="74">
        <f t="shared" si="5"/>
        <v>20000</v>
      </c>
      <c r="G149" s="133">
        <v>20000</v>
      </c>
      <c r="H149" s="133"/>
      <c r="I149" s="133"/>
      <c r="J149" s="133"/>
      <c r="K149" s="133"/>
      <c r="L149" s="133"/>
    </row>
    <row r="150" spans="1:12" ht="31.5">
      <c r="A150" s="17"/>
      <c r="B150" s="56" t="s">
        <v>297</v>
      </c>
      <c r="C150" s="8"/>
      <c r="D150" s="70"/>
      <c r="E150" s="70" t="s">
        <v>327</v>
      </c>
      <c r="F150" s="133">
        <f>G150+L150</f>
        <v>30000</v>
      </c>
      <c r="G150" s="133">
        <v>0</v>
      </c>
      <c r="H150" s="133"/>
      <c r="I150" s="133"/>
      <c r="J150" s="133"/>
      <c r="K150" s="133"/>
      <c r="L150" s="133">
        <v>30000</v>
      </c>
    </row>
    <row r="151" spans="1:12" ht="15.75">
      <c r="A151" s="17"/>
      <c r="B151" s="55" t="s">
        <v>179</v>
      </c>
      <c r="C151" s="8"/>
      <c r="D151" s="70">
        <v>80110</v>
      </c>
      <c r="E151" s="70"/>
      <c r="F151" s="74">
        <f>SUM(F152:F163)</f>
        <v>1287780</v>
      </c>
      <c r="G151" s="74">
        <f>SUM(G152:G163)</f>
        <v>1287780</v>
      </c>
      <c r="H151" s="133">
        <f>SUM(H153:H157)</f>
        <v>1123243</v>
      </c>
      <c r="I151" s="133"/>
      <c r="J151" s="133"/>
      <c r="K151" s="133"/>
      <c r="L151" s="133"/>
    </row>
    <row r="152" spans="1:12" ht="31.5">
      <c r="A152" s="17"/>
      <c r="B152" s="56" t="s">
        <v>177</v>
      </c>
      <c r="C152" s="8"/>
      <c r="D152" s="70"/>
      <c r="E152" s="70">
        <v>3020</v>
      </c>
      <c r="F152" s="74">
        <f>G152+L152</f>
        <v>82770</v>
      </c>
      <c r="G152" s="133">
        <v>82770</v>
      </c>
      <c r="H152" s="133"/>
      <c r="I152" s="133"/>
      <c r="J152" s="133"/>
      <c r="K152" s="133"/>
      <c r="L152" s="133"/>
    </row>
    <row r="153" spans="1:12" ht="15.75">
      <c r="A153" s="17"/>
      <c r="B153" s="56" t="s">
        <v>180</v>
      </c>
      <c r="C153" s="8"/>
      <c r="D153" s="70"/>
      <c r="E153" s="70">
        <v>4010</v>
      </c>
      <c r="F153" s="74">
        <f aca="true" t="shared" si="6" ref="F153:F163">G153+L153</f>
        <v>858030</v>
      </c>
      <c r="G153" s="133">
        <v>858030</v>
      </c>
      <c r="H153" s="133">
        <v>858030</v>
      </c>
      <c r="I153" s="133"/>
      <c r="J153" s="133"/>
      <c r="K153" s="133"/>
      <c r="L153" s="133"/>
    </row>
    <row r="154" spans="1:12" ht="15.75">
      <c r="A154" s="17"/>
      <c r="B154" s="56" t="s">
        <v>140</v>
      </c>
      <c r="C154" s="8"/>
      <c r="D154" s="70"/>
      <c r="E154" s="70">
        <v>4040</v>
      </c>
      <c r="F154" s="74">
        <f t="shared" si="6"/>
        <v>61830</v>
      </c>
      <c r="G154" s="133">
        <v>61830</v>
      </c>
      <c r="H154" s="133">
        <v>61830</v>
      </c>
      <c r="I154" s="133"/>
      <c r="J154" s="133"/>
      <c r="K154" s="133"/>
      <c r="L154" s="133"/>
    </row>
    <row r="155" spans="1:12" ht="15.75">
      <c r="A155" s="17"/>
      <c r="B155" s="56" t="s">
        <v>181</v>
      </c>
      <c r="C155" s="8"/>
      <c r="D155" s="70"/>
      <c r="E155" s="70">
        <v>4110</v>
      </c>
      <c r="F155" s="74">
        <f t="shared" si="6"/>
        <v>177240</v>
      </c>
      <c r="G155" s="133">
        <v>177240</v>
      </c>
      <c r="H155" s="133">
        <v>177240</v>
      </c>
      <c r="I155" s="133"/>
      <c r="J155" s="133"/>
      <c r="K155" s="133"/>
      <c r="L155" s="133"/>
    </row>
    <row r="156" spans="1:12" ht="15.75">
      <c r="A156" s="17"/>
      <c r="B156" s="56" t="s">
        <v>142</v>
      </c>
      <c r="C156" s="8"/>
      <c r="D156" s="70"/>
      <c r="E156" s="70">
        <v>4120</v>
      </c>
      <c r="F156" s="74">
        <f t="shared" si="6"/>
        <v>24143</v>
      </c>
      <c r="G156" s="133">
        <v>24143</v>
      </c>
      <c r="H156" s="133">
        <v>24143</v>
      </c>
      <c r="I156" s="133"/>
      <c r="J156" s="133"/>
      <c r="K156" s="133"/>
      <c r="L156" s="133"/>
    </row>
    <row r="157" spans="1:12" ht="15.75">
      <c r="A157" s="17"/>
      <c r="B157" s="56" t="s">
        <v>295</v>
      </c>
      <c r="C157" s="8"/>
      <c r="D157" s="70"/>
      <c r="E157" s="70" t="s">
        <v>296</v>
      </c>
      <c r="F157" s="74">
        <f t="shared" si="6"/>
        <v>2000</v>
      </c>
      <c r="G157" s="133">
        <v>2000</v>
      </c>
      <c r="H157" s="133">
        <v>2000</v>
      </c>
      <c r="I157" s="133"/>
      <c r="J157" s="133"/>
      <c r="K157" s="133"/>
      <c r="L157" s="133"/>
    </row>
    <row r="158" spans="1:12" ht="18.75" customHeight="1">
      <c r="A158" s="17"/>
      <c r="B158" s="56" t="s">
        <v>143</v>
      </c>
      <c r="C158" s="8"/>
      <c r="D158" s="70"/>
      <c r="E158" s="70">
        <v>4210</v>
      </c>
      <c r="F158" s="74">
        <f t="shared" si="6"/>
        <v>10500</v>
      </c>
      <c r="G158" s="133">
        <v>10500</v>
      </c>
      <c r="H158" s="133"/>
      <c r="I158" s="133"/>
      <c r="J158" s="133"/>
      <c r="K158" s="133"/>
      <c r="L158" s="133"/>
    </row>
    <row r="159" spans="1:12" ht="31.5">
      <c r="A159" s="17"/>
      <c r="B159" s="56" t="s">
        <v>182</v>
      </c>
      <c r="C159" s="8"/>
      <c r="D159" s="70"/>
      <c r="E159" s="70">
        <v>4240</v>
      </c>
      <c r="F159" s="74">
        <f t="shared" si="6"/>
        <v>2500</v>
      </c>
      <c r="G159" s="133">
        <v>2500</v>
      </c>
      <c r="H159" s="133"/>
      <c r="I159" s="133"/>
      <c r="J159" s="133"/>
      <c r="K159" s="133"/>
      <c r="L159" s="133"/>
    </row>
    <row r="160" spans="1:12" ht="15.75">
      <c r="A160" s="17"/>
      <c r="B160" s="56" t="s">
        <v>146</v>
      </c>
      <c r="C160" s="8"/>
      <c r="D160" s="70"/>
      <c r="E160" s="70">
        <v>4300</v>
      </c>
      <c r="F160" s="74">
        <f t="shared" si="6"/>
        <v>10000</v>
      </c>
      <c r="G160" s="133">
        <v>10000</v>
      </c>
      <c r="H160" s="133"/>
      <c r="I160" s="133"/>
      <c r="J160" s="133"/>
      <c r="K160" s="133"/>
      <c r="L160" s="133"/>
    </row>
    <row r="161" spans="1:12" ht="15.75">
      <c r="A161" s="17"/>
      <c r="B161" s="56" t="s">
        <v>147</v>
      </c>
      <c r="C161" s="8"/>
      <c r="D161" s="70"/>
      <c r="E161" s="70">
        <v>4410</v>
      </c>
      <c r="F161" s="74">
        <f t="shared" si="6"/>
        <v>2500</v>
      </c>
      <c r="G161" s="133">
        <v>2500</v>
      </c>
      <c r="H161" s="133"/>
      <c r="I161" s="133"/>
      <c r="J161" s="133"/>
      <c r="K161" s="133"/>
      <c r="L161" s="133"/>
    </row>
    <row r="162" spans="1:12" ht="15.75">
      <c r="A162" s="17"/>
      <c r="B162" s="56" t="s">
        <v>160</v>
      </c>
      <c r="C162" s="8"/>
      <c r="D162" s="70"/>
      <c r="E162" s="70">
        <v>4430</v>
      </c>
      <c r="F162" s="74">
        <f t="shared" si="6"/>
        <v>500</v>
      </c>
      <c r="G162" s="133">
        <v>500</v>
      </c>
      <c r="H162" s="133"/>
      <c r="I162" s="133"/>
      <c r="J162" s="133"/>
      <c r="K162" s="133"/>
      <c r="L162" s="133"/>
    </row>
    <row r="163" spans="1:12" ht="31.5">
      <c r="A163" s="17"/>
      <c r="B163" s="56" t="s">
        <v>149</v>
      </c>
      <c r="C163" s="8"/>
      <c r="D163" s="70"/>
      <c r="E163" s="70">
        <v>4440</v>
      </c>
      <c r="F163" s="74">
        <f t="shared" si="6"/>
        <v>55767</v>
      </c>
      <c r="G163" s="133">
        <v>55767</v>
      </c>
      <c r="H163" s="133"/>
      <c r="I163" s="133"/>
      <c r="J163" s="133"/>
      <c r="K163" s="133"/>
      <c r="L163" s="133"/>
    </row>
    <row r="164" spans="1:12" ht="15.75">
      <c r="A164" s="17"/>
      <c r="B164" s="55" t="s">
        <v>183</v>
      </c>
      <c r="C164" s="8"/>
      <c r="D164" s="70">
        <v>80113</v>
      </c>
      <c r="E164" s="70"/>
      <c r="F164" s="74">
        <f>SUM(F165:F166)</f>
        <v>110400</v>
      </c>
      <c r="G164" s="74">
        <f>SUM(G165:G166)</f>
        <v>110400</v>
      </c>
      <c r="H164" s="133"/>
      <c r="I164" s="133">
        <f>I165</f>
        <v>14600</v>
      </c>
      <c r="J164" s="133"/>
      <c r="K164" s="133"/>
      <c r="L164" s="133"/>
    </row>
    <row r="165" spans="1:12" ht="63">
      <c r="A165" s="17"/>
      <c r="B165" s="56" t="s">
        <v>380</v>
      </c>
      <c r="C165" s="8"/>
      <c r="D165" s="70"/>
      <c r="E165" s="70">
        <v>2320</v>
      </c>
      <c r="F165" s="74">
        <f>G165+L165</f>
        <v>14600</v>
      </c>
      <c r="G165" s="133">
        <v>14600</v>
      </c>
      <c r="H165" s="133"/>
      <c r="I165" s="133">
        <v>14600</v>
      </c>
      <c r="J165" s="133"/>
      <c r="K165" s="133"/>
      <c r="L165" s="133"/>
    </row>
    <row r="166" spans="1:12" ht="15.75">
      <c r="A166" s="17"/>
      <c r="B166" s="56" t="s">
        <v>146</v>
      </c>
      <c r="C166" s="8"/>
      <c r="D166" s="70"/>
      <c r="E166" s="70">
        <v>4300</v>
      </c>
      <c r="F166" s="74">
        <f>G166+L166</f>
        <v>95800</v>
      </c>
      <c r="G166" s="133">
        <v>95800</v>
      </c>
      <c r="H166" s="133"/>
      <c r="I166" s="133"/>
      <c r="J166" s="133"/>
      <c r="K166" s="133"/>
      <c r="L166" s="133"/>
    </row>
    <row r="167" spans="1:12" ht="31.5">
      <c r="A167" s="17"/>
      <c r="B167" s="55" t="s">
        <v>184</v>
      </c>
      <c r="C167" s="8"/>
      <c r="D167" s="70">
        <v>80146</v>
      </c>
      <c r="E167" s="70"/>
      <c r="F167" s="74">
        <f>SUM(F168:F170)</f>
        <v>23300</v>
      </c>
      <c r="G167" s="74">
        <f>SUM(G168:G170)</f>
        <v>23300</v>
      </c>
      <c r="H167" s="133"/>
      <c r="I167" s="133"/>
      <c r="J167" s="133"/>
      <c r="K167" s="133"/>
      <c r="L167" s="133"/>
    </row>
    <row r="168" spans="1:12" ht="15.75">
      <c r="A168" s="17"/>
      <c r="B168" s="56" t="s">
        <v>143</v>
      </c>
      <c r="C168" s="8"/>
      <c r="D168" s="70"/>
      <c r="E168" s="70">
        <v>4210</v>
      </c>
      <c r="F168" s="74">
        <f>G168+L168</f>
        <v>2560</v>
      </c>
      <c r="G168" s="133">
        <v>2560</v>
      </c>
      <c r="H168" s="133"/>
      <c r="I168" s="133"/>
      <c r="J168" s="133"/>
      <c r="K168" s="133"/>
      <c r="L168" s="133"/>
    </row>
    <row r="169" spans="1:12" ht="15.75">
      <c r="A169" s="17"/>
      <c r="B169" s="56" t="s">
        <v>146</v>
      </c>
      <c r="C169" s="8"/>
      <c r="D169" s="70"/>
      <c r="E169" s="70">
        <v>4300</v>
      </c>
      <c r="F169" s="74">
        <f>G169+L169</f>
        <v>18840</v>
      </c>
      <c r="G169" s="133">
        <v>18840</v>
      </c>
      <c r="H169" s="133"/>
      <c r="I169" s="133"/>
      <c r="J169" s="133"/>
      <c r="K169" s="133"/>
      <c r="L169" s="133"/>
    </row>
    <row r="170" spans="1:12" ht="15.75">
      <c r="A170" s="17"/>
      <c r="B170" s="56" t="s">
        <v>185</v>
      </c>
      <c r="C170" s="8"/>
      <c r="D170" s="70"/>
      <c r="E170" s="70">
        <v>4410</v>
      </c>
      <c r="F170" s="74">
        <f>G170+L170</f>
        <v>1900</v>
      </c>
      <c r="G170" s="133">
        <v>1900</v>
      </c>
      <c r="H170" s="133"/>
      <c r="I170" s="133"/>
      <c r="J170" s="133"/>
      <c r="K170" s="133"/>
      <c r="L170" s="133"/>
    </row>
    <row r="171" spans="1:12" ht="15.75">
      <c r="A171" s="17"/>
      <c r="B171" s="52" t="s">
        <v>406</v>
      </c>
      <c r="C171" s="54">
        <v>851</v>
      </c>
      <c r="D171" s="69"/>
      <c r="E171" s="69"/>
      <c r="F171" s="76">
        <f>F172+F176+F183</f>
        <v>99350</v>
      </c>
      <c r="G171" s="76">
        <f>G172+G176+G183</f>
        <v>99350</v>
      </c>
      <c r="H171" s="125"/>
      <c r="I171" s="125">
        <f>I172+I183</f>
        <v>16900</v>
      </c>
      <c r="J171" s="125"/>
      <c r="K171" s="125"/>
      <c r="L171" s="125"/>
    </row>
    <row r="172" spans="1:12" ht="15.75">
      <c r="A172" s="17"/>
      <c r="B172" s="55" t="s">
        <v>186</v>
      </c>
      <c r="C172" s="8"/>
      <c r="D172" s="70">
        <v>85121</v>
      </c>
      <c r="E172" s="70"/>
      <c r="F172" s="74">
        <f>SUM(F173:F175)</f>
        <v>39500</v>
      </c>
      <c r="G172" s="74">
        <f>SUM(G173:G175)</f>
        <v>39500</v>
      </c>
      <c r="H172" s="133"/>
      <c r="I172" s="133">
        <f>SUM(I173:I175)</f>
        <v>14500</v>
      </c>
      <c r="J172" s="133"/>
      <c r="K172" s="133"/>
      <c r="L172" s="133"/>
    </row>
    <row r="173" spans="1:12" ht="15.75">
      <c r="A173" s="17"/>
      <c r="B173" s="56" t="s">
        <v>143</v>
      </c>
      <c r="C173" s="8"/>
      <c r="D173" s="70"/>
      <c r="E173" s="70">
        <v>4210</v>
      </c>
      <c r="F173" s="74">
        <f>G173+L173</f>
        <v>20000</v>
      </c>
      <c r="G173" s="133">
        <v>20000</v>
      </c>
      <c r="H173" s="133"/>
      <c r="I173" s="133"/>
      <c r="J173" s="133"/>
      <c r="K173" s="133"/>
      <c r="L173" s="133"/>
    </row>
    <row r="174" spans="1:12" ht="15.75">
      <c r="A174" s="17"/>
      <c r="B174" s="56" t="s">
        <v>145</v>
      </c>
      <c r="C174" s="8"/>
      <c r="D174" s="70"/>
      <c r="E174" s="70">
        <v>4270</v>
      </c>
      <c r="F174" s="74">
        <f>G174+L174</f>
        <v>5000</v>
      </c>
      <c r="G174" s="133">
        <v>5000</v>
      </c>
      <c r="H174" s="133"/>
      <c r="I174" s="133"/>
      <c r="J174" s="133"/>
      <c r="K174" s="133"/>
      <c r="L174" s="133"/>
    </row>
    <row r="175" spans="1:12" ht="63">
      <c r="A175" s="17"/>
      <c r="B175" s="56" t="s">
        <v>416</v>
      </c>
      <c r="C175" s="8"/>
      <c r="D175" s="70"/>
      <c r="E175" s="70" t="s">
        <v>318</v>
      </c>
      <c r="F175" s="74">
        <f>G175+L175</f>
        <v>14500</v>
      </c>
      <c r="G175" s="135">
        <v>14500</v>
      </c>
      <c r="H175" s="133"/>
      <c r="I175" s="133">
        <v>14500</v>
      </c>
      <c r="J175" s="133"/>
      <c r="K175" s="133"/>
      <c r="L175" s="133"/>
    </row>
    <row r="176" spans="1:12" ht="15.75">
      <c r="A176" s="17"/>
      <c r="B176" s="55" t="s">
        <v>187</v>
      </c>
      <c r="C176" s="8"/>
      <c r="D176" s="70">
        <v>85154</v>
      </c>
      <c r="E176" s="70"/>
      <c r="F176" s="74">
        <f>SUM(F177:F182)</f>
        <v>57450</v>
      </c>
      <c r="G176" s="74">
        <f>SUM(G177:G182)</f>
        <v>57450</v>
      </c>
      <c r="H176" s="133"/>
      <c r="I176" s="133"/>
      <c r="J176" s="133"/>
      <c r="K176" s="133"/>
      <c r="L176" s="133"/>
    </row>
    <row r="177" spans="1:12" ht="15.75">
      <c r="A177" s="17"/>
      <c r="B177" s="56" t="s">
        <v>188</v>
      </c>
      <c r="C177" s="8"/>
      <c r="D177" s="70"/>
      <c r="E177" s="70">
        <v>3030</v>
      </c>
      <c r="F177" s="74">
        <f aca="true" t="shared" si="7" ref="F177:F182">G177+L177</f>
        <v>10080</v>
      </c>
      <c r="G177" s="133">
        <v>10080</v>
      </c>
      <c r="H177" s="133"/>
      <c r="I177" s="133"/>
      <c r="J177" s="133"/>
      <c r="K177" s="133"/>
      <c r="L177" s="133"/>
    </row>
    <row r="178" spans="1:12" ht="15.75">
      <c r="A178" s="17"/>
      <c r="B178" s="56" t="s">
        <v>295</v>
      </c>
      <c r="C178" s="8"/>
      <c r="D178" s="70"/>
      <c r="E178" s="70" t="s">
        <v>296</v>
      </c>
      <c r="F178" s="74">
        <f t="shared" si="7"/>
        <v>5000</v>
      </c>
      <c r="G178" s="133">
        <v>5000</v>
      </c>
      <c r="H178" s="133">
        <v>5000</v>
      </c>
      <c r="I178" s="133"/>
      <c r="J178" s="133"/>
      <c r="K178" s="133"/>
      <c r="L178" s="133"/>
    </row>
    <row r="179" spans="1:12" ht="15.75">
      <c r="A179" s="17"/>
      <c r="B179" s="56" t="s">
        <v>143</v>
      </c>
      <c r="C179" s="8"/>
      <c r="D179" s="70"/>
      <c r="E179" s="70">
        <v>4210</v>
      </c>
      <c r="F179" s="74">
        <f t="shared" si="7"/>
        <v>5000</v>
      </c>
      <c r="G179" s="133">
        <v>5000</v>
      </c>
      <c r="H179" s="133"/>
      <c r="I179" s="133"/>
      <c r="J179" s="133"/>
      <c r="K179" s="133"/>
      <c r="L179" s="133"/>
    </row>
    <row r="180" spans="1:12" ht="15.75" customHeight="1">
      <c r="A180" s="17"/>
      <c r="B180" s="56" t="s">
        <v>146</v>
      </c>
      <c r="C180" s="8"/>
      <c r="D180" s="70"/>
      <c r="E180" s="70">
        <v>4300</v>
      </c>
      <c r="F180" s="74">
        <f t="shared" si="7"/>
        <v>36400</v>
      </c>
      <c r="G180" s="133">
        <v>36400</v>
      </c>
      <c r="H180" s="133"/>
      <c r="I180" s="133"/>
      <c r="J180" s="133"/>
      <c r="K180" s="133"/>
      <c r="L180" s="133"/>
    </row>
    <row r="181" spans="1:12" ht="15.75">
      <c r="A181" s="17"/>
      <c r="B181" s="56" t="s">
        <v>147</v>
      </c>
      <c r="C181" s="8"/>
      <c r="D181" s="70"/>
      <c r="E181" s="70">
        <v>4410</v>
      </c>
      <c r="F181" s="74">
        <f t="shared" si="7"/>
        <v>500</v>
      </c>
      <c r="G181" s="133">
        <v>500</v>
      </c>
      <c r="H181" s="133"/>
      <c r="I181" s="133"/>
      <c r="J181" s="133"/>
      <c r="K181" s="133"/>
      <c r="L181" s="133"/>
    </row>
    <row r="182" spans="1:12" ht="15.75">
      <c r="A182" s="17"/>
      <c r="B182" s="56" t="s">
        <v>160</v>
      </c>
      <c r="C182" s="8"/>
      <c r="D182" s="70"/>
      <c r="E182" s="70">
        <v>4430</v>
      </c>
      <c r="F182" s="74">
        <f t="shared" si="7"/>
        <v>470</v>
      </c>
      <c r="G182" s="133">
        <v>470</v>
      </c>
      <c r="H182" s="133"/>
      <c r="I182" s="133"/>
      <c r="J182" s="133"/>
      <c r="K182" s="133"/>
      <c r="L182" s="133"/>
    </row>
    <row r="183" spans="1:12" ht="15.75">
      <c r="A183" s="17"/>
      <c r="B183" s="55" t="s">
        <v>189</v>
      </c>
      <c r="C183" s="8"/>
      <c r="D183" s="70">
        <v>85158</v>
      </c>
      <c r="E183" s="70"/>
      <c r="F183" s="74">
        <f>F184</f>
        <v>2400</v>
      </c>
      <c r="G183" s="74">
        <f>G184</f>
        <v>2400</v>
      </c>
      <c r="H183" s="133"/>
      <c r="I183" s="133">
        <f>I184</f>
        <v>2400</v>
      </c>
      <c r="J183" s="133"/>
      <c r="K183" s="133"/>
      <c r="L183" s="133"/>
    </row>
    <row r="184" spans="1:12" ht="63">
      <c r="A184" s="17"/>
      <c r="B184" s="56" t="s">
        <v>190</v>
      </c>
      <c r="C184" s="8"/>
      <c r="D184" s="70"/>
      <c r="E184" s="70">
        <v>2310</v>
      </c>
      <c r="F184" s="74">
        <f>G184+L184</f>
        <v>2400</v>
      </c>
      <c r="G184" s="133">
        <v>2400</v>
      </c>
      <c r="H184" s="133"/>
      <c r="I184" s="133">
        <v>2400</v>
      </c>
      <c r="J184" s="133"/>
      <c r="K184" s="133"/>
      <c r="L184" s="133"/>
    </row>
    <row r="185" spans="1:12" ht="15.75">
      <c r="A185" s="17"/>
      <c r="B185" s="52" t="s">
        <v>407</v>
      </c>
      <c r="C185" s="54">
        <v>852</v>
      </c>
      <c r="D185" s="69"/>
      <c r="E185" s="69"/>
      <c r="F185" s="76">
        <f>F186+F188+F190+F202+F211</f>
        <v>507760</v>
      </c>
      <c r="G185" s="76">
        <f>G186+G188+G190+G202+G211</f>
        <v>507760</v>
      </c>
      <c r="H185" s="125">
        <f>H190+H202</f>
        <v>268060</v>
      </c>
      <c r="I185" s="125"/>
      <c r="J185" s="125"/>
      <c r="K185" s="125"/>
      <c r="L185" s="125"/>
    </row>
    <row r="186" spans="1:12" ht="31.5">
      <c r="A186" s="17"/>
      <c r="B186" s="55" t="s">
        <v>191</v>
      </c>
      <c r="C186" s="8"/>
      <c r="D186" s="70">
        <v>85214</v>
      </c>
      <c r="E186" s="70"/>
      <c r="F186" s="74">
        <f>F187</f>
        <v>106900</v>
      </c>
      <c r="G186" s="74">
        <f>G187</f>
        <v>106900</v>
      </c>
      <c r="H186" s="133"/>
      <c r="I186" s="133"/>
      <c r="J186" s="133"/>
      <c r="K186" s="133"/>
      <c r="L186" s="133"/>
    </row>
    <row r="187" spans="1:12" ht="15.75">
      <c r="A187" s="17"/>
      <c r="B187" s="56" t="s">
        <v>192</v>
      </c>
      <c r="C187" s="8"/>
      <c r="D187" s="70"/>
      <c r="E187" s="70">
        <v>3110</v>
      </c>
      <c r="F187" s="74">
        <f>G187+L187</f>
        <v>106900</v>
      </c>
      <c r="G187" s="133">
        <v>106900</v>
      </c>
      <c r="H187" s="133"/>
      <c r="I187" s="133"/>
      <c r="J187" s="133"/>
      <c r="K187" s="133"/>
      <c r="L187" s="133"/>
    </row>
    <row r="188" spans="1:12" ht="15.75">
      <c r="A188" s="17"/>
      <c r="B188" s="55" t="s">
        <v>193</v>
      </c>
      <c r="C188" s="8"/>
      <c r="D188" s="70">
        <v>85215</v>
      </c>
      <c r="E188" s="70"/>
      <c r="F188" s="74">
        <f>F189</f>
        <v>33000</v>
      </c>
      <c r="G188" s="74">
        <f>G189</f>
        <v>33000</v>
      </c>
      <c r="H188" s="133"/>
      <c r="I188" s="133"/>
      <c r="J188" s="133"/>
      <c r="K188" s="133"/>
      <c r="L188" s="133"/>
    </row>
    <row r="189" spans="1:12" ht="15.75">
      <c r="A189" s="17"/>
      <c r="B189" s="56" t="s">
        <v>192</v>
      </c>
      <c r="C189" s="8"/>
      <c r="D189" s="70"/>
      <c r="E189" s="70">
        <v>3110</v>
      </c>
      <c r="F189" s="74">
        <f>G189+L189</f>
        <v>33000</v>
      </c>
      <c r="G189" s="133">
        <v>33000</v>
      </c>
      <c r="H189" s="133"/>
      <c r="I189" s="133"/>
      <c r="J189" s="133"/>
      <c r="K189" s="133"/>
      <c r="L189" s="133"/>
    </row>
    <row r="190" spans="1:12" ht="15.75">
      <c r="A190" s="17"/>
      <c r="B190" s="55" t="s">
        <v>194</v>
      </c>
      <c r="C190" s="8"/>
      <c r="D190" s="70">
        <v>85219</v>
      </c>
      <c r="E190" s="70"/>
      <c r="F190" s="74">
        <f>SUM(F191:F201)</f>
        <v>177875</v>
      </c>
      <c r="G190" s="74">
        <f>SUM(G191:G201)</f>
        <v>177875</v>
      </c>
      <c r="H190" s="133">
        <f>SUM(H192:H195)</f>
        <v>152690</v>
      </c>
      <c r="I190" s="133"/>
      <c r="J190" s="133"/>
      <c r="K190" s="133"/>
      <c r="L190" s="133"/>
    </row>
    <row r="191" spans="1:12" ht="31.5">
      <c r="A191" s="17"/>
      <c r="B191" s="56" t="s">
        <v>177</v>
      </c>
      <c r="C191" s="8"/>
      <c r="D191" s="70"/>
      <c r="E191" s="70">
        <v>3020</v>
      </c>
      <c r="F191" s="74">
        <f>G191+L191</f>
        <v>840</v>
      </c>
      <c r="G191" s="133">
        <v>840</v>
      </c>
      <c r="H191" s="133"/>
      <c r="I191" s="133"/>
      <c r="J191" s="133"/>
      <c r="K191" s="133"/>
      <c r="L191" s="133"/>
    </row>
    <row r="192" spans="1:12" ht="31.5">
      <c r="A192" s="17"/>
      <c r="B192" s="56" t="s">
        <v>139</v>
      </c>
      <c r="C192" s="8"/>
      <c r="D192" s="70"/>
      <c r="E192" s="70">
        <v>4010</v>
      </c>
      <c r="F192" s="74">
        <f aca="true" t="shared" si="8" ref="F192:F201">G192+L192</f>
        <v>121090</v>
      </c>
      <c r="G192" s="133">
        <v>121090</v>
      </c>
      <c r="H192" s="133">
        <v>121090</v>
      </c>
      <c r="I192" s="133"/>
      <c r="J192" s="133"/>
      <c r="K192" s="133"/>
      <c r="L192" s="133"/>
    </row>
    <row r="193" spans="1:12" ht="15.75">
      <c r="A193" s="17"/>
      <c r="B193" s="56" t="s">
        <v>140</v>
      </c>
      <c r="C193" s="8"/>
      <c r="D193" s="70"/>
      <c r="E193" s="70">
        <v>4040</v>
      </c>
      <c r="F193" s="74">
        <f t="shared" si="8"/>
        <v>8530</v>
      </c>
      <c r="G193" s="133">
        <v>8530</v>
      </c>
      <c r="H193" s="133">
        <v>8530</v>
      </c>
      <c r="I193" s="133"/>
      <c r="J193" s="133"/>
      <c r="K193" s="133"/>
      <c r="L193" s="133"/>
    </row>
    <row r="194" spans="1:12" ht="15.75">
      <c r="A194" s="17"/>
      <c r="B194" s="56" t="s">
        <v>141</v>
      </c>
      <c r="C194" s="8"/>
      <c r="D194" s="70"/>
      <c r="E194" s="70">
        <v>4110</v>
      </c>
      <c r="F194" s="74">
        <f t="shared" si="8"/>
        <v>20080</v>
      </c>
      <c r="G194" s="133">
        <v>20080</v>
      </c>
      <c r="H194" s="133">
        <v>20080</v>
      </c>
      <c r="I194" s="133"/>
      <c r="J194" s="133"/>
      <c r="K194" s="133"/>
      <c r="L194" s="133"/>
    </row>
    <row r="195" spans="1:12" ht="15.75">
      <c r="A195" s="17"/>
      <c r="B195" s="56" t="s">
        <v>142</v>
      </c>
      <c r="C195" s="8"/>
      <c r="D195" s="70"/>
      <c r="E195" s="70">
        <v>4120</v>
      </c>
      <c r="F195" s="74">
        <f t="shared" si="8"/>
        <v>2990</v>
      </c>
      <c r="G195" s="133">
        <v>2990</v>
      </c>
      <c r="H195" s="133">
        <v>2990</v>
      </c>
      <c r="I195" s="133"/>
      <c r="J195" s="133"/>
      <c r="K195" s="133"/>
      <c r="L195" s="133"/>
    </row>
    <row r="196" spans="1:12" ht="15.75">
      <c r="A196" s="17"/>
      <c r="B196" s="56" t="s">
        <v>143</v>
      </c>
      <c r="C196" s="8"/>
      <c r="D196" s="70"/>
      <c r="E196" s="70">
        <v>4210</v>
      </c>
      <c r="F196" s="74">
        <f t="shared" si="8"/>
        <v>6261</v>
      </c>
      <c r="G196" s="133">
        <v>6261</v>
      </c>
      <c r="H196" s="133"/>
      <c r="I196" s="133"/>
      <c r="J196" s="133"/>
      <c r="K196" s="133"/>
      <c r="L196" s="133"/>
    </row>
    <row r="197" spans="1:12" ht="19.5" customHeight="1">
      <c r="A197" s="17"/>
      <c r="B197" s="56" t="s">
        <v>144</v>
      </c>
      <c r="C197" s="8"/>
      <c r="D197" s="70"/>
      <c r="E197" s="70">
        <v>4260</v>
      </c>
      <c r="F197" s="74">
        <f t="shared" si="8"/>
        <v>4300</v>
      </c>
      <c r="G197" s="133">
        <v>4300</v>
      </c>
      <c r="H197" s="133"/>
      <c r="I197" s="133"/>
      <c r="J197" s="133"/>
      <c r="K197" s="133"/>
      <c r="L197" s="133"/>
    </row>
    <row r="198" spans="1:12" ht="15.75">
      <c r="A198" s="17"/>
      <c r="B198" s="56" t="s">
        <v>146</v>
      </c>
      <c r="C198" s="8"/>
      <c r="D198" s="70"/>
      <c r="E198" s="70">
        <v>4300</v>
      </c>
      <c r="F198" s="74">
        <f t="shared" si="8"/>
        <v>6840</v>
      </c>
      <c r="G198" s="133">
        <v>6840</v>
      </c>
      <c r="H198" s="133"/>
      <c r="I198" s="133"/>
      <c r="J198" s="133"/>
      <c r="K198" s="133"/>
      <c r="L198" s="133"/>
    </row>
    <row r="199" spans="1:12" ht="15.75">
      <c r="A199" s="17"/>
      <c r="B199" s="56" t="s">
        <v>147</v>
      </c>
      <c r="C199" s="8"/>
      <c r="D199" s="70"/>
      <c r="E199" s="70">
        <v>4410</v>
      </c>
      <c r="F199" s="74">
        <f t="shared" si="8"/>
        <v>1300</v>
      </c>
      <c r="G199" s="133">
        <v>1300</v>
      </c>
      <c r="H199" s="133"/>
      <c r="I199" s="133"/>
      <c r="J199" s="133"/>
      <c r="K199" s="133"/>
      <c r="L199" s="133"/>
    </row>
    <row r="200" spans="1:12" ht="15.75">
      <c r="A200" s="17"/>
      <c r="B200" s="56" t="s">
        <v>195</v>
      </c>
      <c r="C200" s="8"/>
      <c r="D200" s="70"/>
      <c r="E200" s="70">
        <v>4430</v>
      </c>
      <c r="F200" s="74">
        <f t="shared" si="8"/>
        <v>1500</v>
      </c>
      <c r="G200" s="133">
        <v>1500</v>
      </c>
      <c r="H200" s="133"/>
      <c r="I200" s="133"/>
      <c r="J200" s="133"/>
      <c r="K200" s="133"/>
      <c r="L200" s="133"/>
    </row>
    <row r="201" spans="1:12" ht="31.5">
      <c r="A201" s="17"/>
      <c r="B201" s="56" t="s">
        <v>149</v>
      </c>
      <c r="C201" s="8"/>
      <c r="D201" s="70"/>
      <c r="E201" s="70">
        <v>4440</v>
      </c>
      <c r="F201" s="74">
        <f t="shared" si="8"/>
        <v>4144</v>
      </c>
      <c r="G201" s="133">
        <v>4144</v>
      </c>
      <c r="H201" s="133"/>
      <c r="I201" s="133"/>
      <c r="J201" s="133"/>
      <c r="K201" s="133"/>
      <c r="L201" s="133"/>
    </row>
    <row r="202" spans="1:12" ht="31.5">
      <c r="A202" s="17"/>
      <c r="B202" s="55" t="s">
        <v>196</v>
      </c>
      <c r="C202" s="8"/>
      <c r="D202" s="70">
        <v>85228</v>
      </c>
      <c r="E202" s="70"/>
      <c r="F202" s="74">
        <f>SUM(F203:F210)</f>
        <v>121985</v>
      </c>
      <c r="G202" s="74">
        <f>SUM(G203:G210)</f>
        <v>121985</v>
      </c>
      <c r="H202" s="133">
        <f>SUM(H204:H207)</f>
        <v>115370</v>
      </c>
      <c r="I202" s="133"/>
      <c r="J202" s="133"/>
      <c r="K202" s="133"/>
      <c r="L202" s="133"/>
    </row>
    <row r="203" spans="1:12" ht="31.5">
      <c r="A203" s="17"/>
      <c r="B203" s="56" t="s">
        <v>177</v>
      </c>
      <c r="C203" s="8"/>
      <c r="D203" s="70"/>
      <c r="E203" s="70">
        <v>3020</v>
      </c>
      <c r="F203" s="74">
        <f>G203+L203</f>
        <v>1700</v>
      </c>
      <c r="G203" s="133">
        <v>1700</v>
      </c>
      <c r="H203" s="133"/>
      <c r="I203" s="133"/>
      <c r="J203" s="133"/>
      <c r="K203" s="133"/>
      <c r="L203" s="133"/>
    </row>
    <row r="204" spans="1:12" ht="31.5">
      <c r="A204" s="17"/>
      <c r="B204" s="56" t="s">
        <v>139</v>
      </c>
      <c r="C204" s="8"/>
      <c r="D204" s="70"/>
      <c r="E204" s="70">
        <v>4010</v>
      </c>
      <c r="F204" s="74">
        <f aca="true" t="shared" si="9" ref="F204:F210">G204+L204</f>
        <v>89620</v>
      </c>
      <c r="G204" s="133">
        <v>89620</v>
      </c>
      <c r="H204" s="133">
        <v>89620</v>
      </c>
      <c r="I204" s="133"/>
      <c r="J204" s="133"/>
      <c r="K204" s="133"/>
      <c r="L204" s="133"/>
    </row>
    <row r="205" spans="1:12" ht="15.75">
      <c r="A205" s="17"/>
      <c r="B205" s="56" t="s">
        <v>140</v>
      </c>
      <c r="C205" s="8"/>
      <c r="D205" s="70"/>
      <c r="E205" s="70">
        <v>4040</v>
      </c>
      <c r="F205" s="74">
        <f t="shared" si="9"/>
        <v>6440</v>
      </c>
      <c r="G205" s="133">
        <v>6440</v>
      </c>
      <c r="H205" s="133">
        <v>6440</v>
      </c>
      <c r="I205" s="133"/>
      <c r="J205" s="133"/>
      <c r="K205" s="133"/>
      <c r="L205" s="133"/>
    </row>
    <row r="206" spans="1:12" ht="15.75">
      <c r="A206" s="17"/>
      <c r="B206" s="56" t="s">
        <v>141</v>
      </c>
      <c r="C206" s="8"/>
      <c r="D206" s="70"/>
      <c r="E206" s="70">
        <v>4110</v>
      </c>
      <c r="F206" s="74">
        <f t="shared" si="9"/>
        <v>17900</v>
      </c>
      <c r="G206" s="133">
        <v>17900</v>
      </c>
      <c r="H206" s="133">
        <v>17900</v>
      </c>
      <c r="I206" s="133"/>
      <c r="J206" s="133"/>
      <c r="K206" s="133"/>
      <c r="L206" s="133"/>
    </row>
    <row r="207" spans="1:12" ht="15.75">
      <c r="A207" s="17"/>
      <c r="B207" s="56" t="s">
        <v>142</v>
      </c>
      <c r="C207" s="8"/>
      <c r="D207" s="70"/>
      <c r="E207" s="70">
        <v>4120</v>
      </c>
      <c r="F207" s="74">
        <f t="shared" si="9"/>
        <v>1410</v>
      </c>
      <c r="G207" s="133">
        <v>1410</v>
      </c>
      <c r="H207" s="133">
        <v>1410</v>
      </c>
      <c r="I207" s="133"/>
      <c r="J207" s="133"/>
      <c r="K207" s="133"/>
      <c r="L207" s="133"/>
    </row>
    <row r="208" spans="1:12" ht="15.75">
      <c r="A208" s="17"/>
      <c r="B208" s="56" t="s">
        <v>143</v>
      </c>
      <c r="C208" s="8"/>
      <c r="D208" s="70"/>
      <c r="E208" s="70">
        <v>4210</v>
      </c>
      <c r="F208" s="74">
        <f t="shared" si="9"/>
        <v>106</v>
      </c>
      <c r="G208" s="133">
        <v>106</v>
      </c>
      <c r="H208" s="133"/>
      <c r="I208" s="133"/>
      <c r="J208" s="133"/>
      <c r="K208" s="133"/>
      <c r="L208" s="133"/>
    </row>
    <row r="209" spans="1:12" ht="16.5" customHeight="1">
      <c r="A209" s="17"/>
      <c r="B209" s="56" t="s">
        <v>147</v>
      </c>
      <c r="C209" s="8"/>
      <c r="D209" s="70"/>
      <c r="E209" s="70">
        <v>4410</v>
      </c>
      <c r="F209" s="74">
        <f t="shared" si="9"/>
        <v>300</v>
      </c>
      <c r="G209" s="133">
        <v>300</v>
      </c>
      <c r="H209" s="133"/>
      <c r="I209" s="133"/>
      <c r="J209" s="133"/>
      <c r="K209" s="133"/>
      <c r="L209" s="133"/>
    </row>
    <row r="210" spans="1:12" ht="31.5">
      <c r="A210" s="17"/>
      <c r="B210" s="56" t="s">
        <v>149</v>
      </c>
      <c r="C210" s="8"/>
      <c r="D210" s="70"/>
      <c r="E210" s="70">
        <v>4440</v>
      </c>
      <c r="F210" s="74">
        <f t="shared" si="9"/>
        <v>4509</v>
      </c>
      <c r="G210" s="133">
        <v>4509</v>
      </c>
      <c r="H210" s="133"/>
      <c r="I210" s="133"/>
      <c r="J210" s="133"/>
      <c r="K210" s="133"/>
      <c r="L210" s="133"/>
    </row>
    <row r="211" spans="1:12" ht="15.75">
      <c r="A211" s="17"/>
      <c r="B211" s="55" t="s">
        <v>154</v>
      </c>
      <c r="C211" s="8"/>
      <c r="D211" s="70">
        <v>85295</v>
      </c>
      <c r="E211" s="70"/>
      <c r="F211" s="74">
        <f>F212</f>
        <v>68000</v>
      </c>
      <c r="G211" s="74">
        <f>G212</f>
        <v>68000</v>
      </c>
      <c r="H211" s="133"/>
      <c r="I211" s="133"/>
      <c r="J211" s="133"/>
      <c r="K211" s="133"/>
      <c r="L211" s="133"/>
    </row>
    <row r="212" spans="1:12" ht="15.75">
      <c r="A212" s="17"/>
      <c r="B212" s="56" t="s">
        <v>192</v>
      </c>
      <c r="C212" s="8"/>
      <c r="D212" s="70"/>
      <c r="E212" s="70">
        <v>3110</v>
      </c>
      <c r="F212" s="74">
        <f>G212+L212</f>
        <v>68000</v>
      </c>
      <c r="G212" s="133">
        <v>68000</v>
      </c>
      <c r="H212" s="133"/>
      <c r="I212" s="133"/>
      <c r="J212" s="133"/>
      <c r="K212" s="133"/>
      <c r="L212" s="133"/>
    </row>
    <row r="213" spans="1:12" ht="31.5">
      <c r="A213" s="17"/>
      <c r="B213" s="52" t="s">
        <v>408</v>
      </c>
      <c r="C213" s="54">
        <v>853</v>
      </c>
      <c r="D213" s="69"/>
      <c r="E213" s="69"/>
      <c r="F213" s="76">
        <f>F214</f>
        <v>17400</v>
      </c>
      <c r="G213" s="76">
        <f>G214</f>
        <v>17400</v>
      </c>
      <c r="H213" s="133"/>
      <c r="I213" s="133"/>
      <c r="J213" s="133"/>
      <c r="K213" s="133"/>
      <c r="L213" s="133"/>
    </row>
    <row r="214" spans="1:12" ht="15.75">
      <c r="A214" s="17"/>
      <c r="B214" s="55" t="s">
        <v>197</v>
      </c>
      <c r="C214" s="8"/>
      <c r="D214" s="70">
        <v>85333</v>
      </c>
      <c r="E214" s="70"/>
      <c r="F214" s="74">
        <f>SUM(F215:F216)</f>
        <v>17400</v>
      </c>
      <c r="G214" s="74">
        <f>SUM(G215:G216)</f>
        <v>17400</v>
      </c>
      <c r="H214" s="133"/>
      <c r="I214" s="133"/>
      <c r="J214" s="133"/>
      <c r="K214" s="133"/>
      <c r="L214" s="133"/>
    </row>
    <row r="215" spans="1:12" ht="15.75">
      <c r="A215" s="17"/>
      <c r="B215" s="56" t="s">
        <v>144</v>
      </c>
      <c r="C215" s="8"/>
      <c r="D215" s="70"/>
      <c r="E215" s="70" t="s">
        <v>319</v>
      </c>
      <c r="F215" s="74">
        <f>G215+L215</f>
        <v>600</v>
      </c>
      <c r="G215" s="133">
        <v>600</v>
      </c>
      <c r="H215" s="133"/>
      <c r="I215" s="133"/>
      <c r="J215" s="133"/>
      <c r="K215" s="133"/>
      <c r="L215" s="133"/>
    </row>
    <row r="216" spans="1:12" ht="15.75">
      <c r="A216" s="17"/>
      <c r="B216" s="56" t="s">
        <v>146</v>
      </c>
      <c r="C216" s="8"/>
      <c r="D216" s="70"/>
      <c r="E216" s="70">
        <v>4300</v>
      </c>
      <c r="F216" s="74">
        <f>G216+L216</f>
        <v>16800</v>
      </c>
      <c r="G216" s="133">
        <v>16800</v>
      </c>
      <c r="H216" s="133"/>
      <c r="I216" s="133"/>
      <c r="J216" s="133"/>
      <c r="K216" s="133"/>
      <c r="L216" s="133"/>
    </row>
    <row r="217" spans="1:12" ht="31.5">
      <c r="A217" s="17"/>
      <c r="B217" s="52" t="s">
        <v>409</v>
      </c>
      <c r="C217" s="54">
        <v>854</v>
      </c>
      <c r="D217" s="69"/>
      <c r="E217" s="69"/>
      <c r="F217" s="76">
        <f>F218</f>
        <v>301625</v>
      </c>
      <c r="G217" s="76">
        <f>G218</f>
        <v>301625</v>
      </c>
      <c r="H217" s="125">
        <f>H218</f>
        <v>260117</v>
      </c>
      <c r="I217" s="125"/>
      <c r="J217" s="125"/>
      <c r="K217" s="125"/>
      <c r="L217" s="125"/>
    </row>
    <row r="218" spans="1:12" ht="15.75">
      <c r="A218" s="17"/>
      <c r="B218" s="55" t="s">
        <v>198</v>
      </c>
      <c r="C218" s="8"/>
      <c r="D218" s="70">
        <v>85401</v>
      </c>
      <c r="E218" s="70"/>
      <c r="F218" s="74">
        <f>SUM(F219:F228)</f>
        <v>301625</v>
      </c>
      <c r="G218" s="74">
        <f>SUM(G219:G228)</f>
        <v>301625</v>
      </c>
      <c r="H218" s="133">
        <f>SUM(H220:H223)</f>
        <v>260117</v>
      </c>
      <c r="I218" s="133"/>
      <c r="J218" s="133"/>
      <c r="K218" s="133"/>
      <c r="L218" s="133"/>
    </row>
    <row r="219" spans="1:12" ht="31.5">
      <c r="A219" s="17"/>
      <c r="B219" s="56" t="s">
        <v>177</v>
      </c>
      <c r="C219" s="8"/>
      <c r="D219" s="70"/>
      <c r="E219" s="70">
        <v>3020</v>
      </c>
      <c r="F219" s="74">
        <f>G219+L219</f>
        <v>14634</v>
      </c>
      <c r="G219" s="133">
        <v>14634</v>
      </c>
      <c r="H219" s="133"/>
      <c r="I219" s="133"/>
      <c r="J219" s="133"/>
      <c r="K219" s="133"/>
      <c r="L219" s="133"/>
    </row>
    <row r="220" spans="1:12" ht="31.5">
      <c r="A220" s="17"/>
      <c r="B220" s="56" t="s">
        <v>139</v>
      </c>
      <c r="C220" s="8"/>
      <c r="D220" s="70"/>
      <c r="E220" s="70">
        <v>4010</v>
      </c>
      <c r="F220" s="74">
        <f aca="true" t="shared" si="10" ref="F220:F228">G220+L220</f>
        <v>198400</v>
      </c>
      <c r="G220" s="133">
        <v>198400</v>
      </c>
      <c r="H220" s="133">
        <v>198400</v>
      </c>
      <c r="I220" s="133"/>
      <c r="J220" s="133"/>
      <c r="K220" s="133"/>
      <c r="L220" s="133"/>
    </row>
    <row r="221" spans="1:12" ht="15.75">
      <c r="A221" s="17"/>
      <c r="B221" s="56" t="s">
        <v>140</v>
      </c>
      <c r="C221" s="8"/>
      <c r="D221" s="70"/>
      <c r="E221" s="70">
        <v>4040</v>
      </c>
      <c r="F221" s="74">
        <f t="shared" si="10"/>
        <v>15700</v>
      </c>
      <c r="G221" s="133">
        <v>15700</v>
      </c>
      <c r="H221" s="133">
        <v>15700</v>
      </c>
      <c r="I221" s="133"/>
      <c r="J221" s="133"/>
      <c r="K221" s="133"/>
      <c r="L221" s="133"/>
    </row>
    <row r="222" spans="1:12" ht="15.75">
      <c r="A222" s="17"/>
      <c r="B222" s="56" t="s">
        <v>141</v>
      </c>
      <c r="C222" s="8"/>
      <c r="D222" s="70"/>
      <c r="E222" s="70">
        <v>4110</v>
      </c>
      <c r="F222" s="74">
        <f t="shared" si="10"/>
        <v>40500</v>
      </c>
      <c r="G222" s="133">
        <v>40500</v>
      </c>
      <c r="H222" s="133">
        <v>40500</v>
      </c>
      <c r="I222" s="133"/>
      <c r="J222" s="133"/>
      <c r="K222" s="133"/>
      <c r="L222" s="133"/>
    </row>
    <row r="223" spans="1:12" ht="15.75">
      <c r="A223" s="17"/>
      <c r="B223" s="56" t="s">
        <v>142</v>
      </c>
      <c r="C223" s="8"/>
      <c r="D223" s="70"/>
      <c r="E223" s="70">
        <v>4120</v>
      </c>
      <c r="F223" s="74">
        <f t="shared" si="10"/>
        <v>5517</v>
      </c>
      <c r="G223" s="133">
        <v>5517</v>
      </c>
      <c r="H223" s="133">
        <v>5517</v>
      </c>
      <c r="I223" s="133"/>
      <c r="J223" s="133"/>
      <c r="K223" s="133"/>
      <c r="L223" s="133"/>
    </row>
    <row r="224" spans="1:12" ht="15.75">
      <c r="A224" s="17"/>
      <c r="B224" s="56" t="s">
        <v>143</v>
      </c>
      <c r="C224" s="8"/>
      <c r="D224" s="70"/>
      <c r="E224" s="70">
        <v>4210</v>
      </c>
      <c r="F224" s="74">
        <f t="shared" si="10"/>
        <v>7055</v>
      </c>
      <c r="G224" s="133">
        <v>7055</v>
      </c>
      <c r="H224" s="133"/>
      <c r="I224" s="133"/>
      <c r="J224" s="133"/>
      <c r="K224" s="133"/>
      <c r="L224" s="133"/>
    </row>
    <row r="225" spans="1:12" ht="18.75" customHeight="1">
      <c r="A225" s="17"/>
      <c r="B225" s="56" t="s">
        <v>182</v>
      </c>
      <c r="C225" s="8"/>
      <c r="D225" s="70"/>
      <c r="E225" s="70">
        <v>4240</v>
      </c>
      <c r="F225" s="74">
        <f t="shared" si="10"/>
        <v>2000</v>
      </c>
      <c r="G225" s="133">
        <v>2000</v>
      </c>
      <c r="H225" s="133"/>
      <c r="I225" s="133"/>
      <c r="J225" s="133"/>
      <c r="K225" s="133"/>
      <c r="L225" s="133"/>
    </row>
    <row r="226" spans="1:12" ht="15.75">
      <c r="A226" s="17"/>
      <c r="B226" s="56" t="s">
        <v>144</v>
      </c>
      <c r="C226" s="8"/>
      <c r="D226" s="70"/>
      <c r="E226" s="70">
        <v>4260</v>
      </c>
      <c r="F226" s="74">
        <f t="shared" si="10"/>
        <v>3000</v>
      </c>
      <c r="G226" s="133">
        <v>3000</v>
      </c>
      <c r="H226" s="133"/>
      <c r="I226" s="133"/>
      <c r="J226" s="133"/>
      <c r="K226" s="133"/>
      <c r="L226" s="133"/>
    </row>
    <row r="227" spans="1:12" ht="15.75">
      <c r="A227" s="17"/>
      <c r="B227" s="56" t="s">
        <v>146</v>
      </c>
      <c r="C227" s="8"/>
      <c r="D227" s="70"/>
      <c r="E227" s="70">
        <v>4300</v>
      </c>
      <c r="F227" s="74">
        <f t="shared" si="10"/>
        <v>2000</v>
      </c>
      <c r="G227" s="133">
        <v>2000</v>
      </c>
      <c r="H227" s="133"/>
      <c r="I227" s="133"/>
      <c r="J227" s="133"/>
      <c r="K227" s="133"/>
      <c r="L227" s="133"/>
    </row>
    <row r="228" spans="1:12" ht="31.5">
      <c r="A228" s="17"/>
      <c r="B228" s="56" t="s">
        <v>149</v>
      </c>
      <c r="C228" s="8"/>
      <c r="D228" s="70"/>
      <c r="E228" s="70">
        <v>4440</v>
      </c>
      <c r="F228" s="74">
        <f t="shared" si="10"/>
        <v>12819</v>
      </c>
      <c r="G228" s="133">
        <v>12819</v>
      </c>
      <c r="H228" s="133"/>
      <c r="I228" s="133"/>
      <c r="J228" s="133"/>
      <c r="K228" s="133"/>
      <c r="L228" s="133"/>
    </row>
    <row r="229" spans="1:12" ht="31.5">
      <c r="A229" s="17"/>
      <c r="B229" s="52" t="s">
        <v>410</v>
      </c>
      <c r="C229" s="54">
        <v>900</v>
      </c>
      <c r="D229" s="69"/>
      <c r="E229" s="69"/>
      <c r="F229" s="76">
        <f>F230+F232+F235+F239</f>
        <v>1132180</v>
      </c>
      <c r="G229" s="76">
        <f>G230+G232+G235+G239</f>
        <v>494350</v>
      </c>
      <c r="H229" s="125"/>
      <c r="I229" s="125"/>
      <c r="J229" s="125"/>
      <c r="K229" s="125"/>
      <c r="L229" s="125">
        <f>L230+L232+L235+L239</f>
        <v>637830</v>
      </c>
    </row>
    <row r="230" spans="1:12" ht="15.75">
      <c r="A230" s="17"/>
      <c r="B230" s="55" t="s">
        <v>199</v>
      </c>
      <c r="C230" s="8"/>
      <c r="D230" s="70">
        <v>90001</v>
      </c>
      <c r="E230" s="70"/>
      <c r="F230" s="74">
        <f>F231</f>
        <v>504480</v>
      </c>
      <c r="G230" s="74">
        <f>G231</f>
        <v>0</v>
      </c>
      <c r="H230" s="133"/>
      <c r="I230" s="133"/>
      <c r="J230" s="133"/>
      <c r="K230" s="133"/>
      <c r="L230" s="133">
        <f>L231</f>
        <v>504480</v>
      </c>
    </row>
    <row r="231" spans="1:12" ht="31.5">
      <c r="A231" s="17"/>
      <c r="B231" s="56" t="s">
        <v>133</v>
      </c>
      <c r="C231" s="8"/>
      <c r="D231" s="70"/>
      <c r="E231" s="70" t="s">
        <v>327</v>
      </c>
      <c r="F231" s="74">
        <f>G231+L231</f>
        <v>504480</v>
      </c>
      <c r="G231" s="133">
        <v>0</v>
      </c>
      <c r="H231" s="133"/>
      <c r="I231" s="133"/>
      <c r="J231" s="133"/>
      <c r="K231" s="133"/>
      <c r="L231" s="133">
        <v>504480</v>
      </c>
    </row>
    <row r="232" spans="1:12" ht="15.75">
      <c r="A232" s="17"/>
      <c r="B232" s="55" t="s">
        <v>200</v>
      </c>
      <c r="C232" s="8"/>
      <c r="D232" s="70">
        <v>90003</v>
      </c>
      <c r="E232" s="70"/>
      <c r="F232" s="74">
        <f>SUM(F233:F234)</f>
        <v>185600</v>
      </c>
      <c r="G232" s="74">
        <f>SUM(G233:G234)</f>
        <v>185600</v>
      </c>
      <c r="H232" s="133"/>
      <c r="I232" s="133"/>
      <c r="J232" s="133"/>
      <c r="K232" s="133"/>
      <c r="L232" s="133"/>
    </row>
    <row r="233" spans="1:12" ht="15.75">
      <c r="A233" s="17"/>
      <c r="B233" s="56" t="s">
        <v>146</v>
      </c>
      <c r="C233" s="8"/>
      <c r="D233" s="70"/>
      <c r="E233" s="70">
        <v>4300</v>
      </c>
      <c r="F233" s="74">
        <f>G233+L233</f>
        <v>180000</v>
      </c>
      <c r="G233" s="133">
        <v>180000</v>
      </c>
      <c r="H233" s="133"/>
      <c r="I233" s="133"/>
      <c r="J233" s="133"/>
      <c r="K233" s="133"/>
      <c r="L233" s="133"/>
    </row>
    <row r="234" spans="1:12" ht="15.75">
      <c r="A234" s="17"/>
      <c r="B234" s="56" t="s">
        <v>195</v>
      </c>
      <c r="C234" s="8"/>
      <c r="D234" s="70"/>
      <c r="E234" s="70">
        <v>4430</v>
      </c>
      <c r="F234" s="74">
        <f>G234+L234</f>
        <v>5600</v>
      </c>
      <c r="G234" s="133">
        <v>5600</v>
      </c>
      <c r="H234" s="133"/>
      <c r="I234" s="133"/>
      <c r="J234" s="133"/>
      <c r="K234" s="133"/>
      <c r="L234" s="133"/>
    </row>
    <row r="235" spans="1:12" ht="15.75">
      <c r="A235" s="17"/>
      <c r="B235" s="55" t="s">
        <v>201</v>
      </c>
      <c r="C235" s="8"/>
      <c r="D235" s="70">
        <v>90015</v>
      </c>
      <c r="E235" s="70"/>
      <c r="F235" s="74">
        <f>SUM(F236:F238)</f>
        <v>436350</v>
      </c>
      <c r="G235" s="74">
        <f>SUM(G236:G238)</f>
        <v>303000</v>
      </c>
      <c r="H235" s="133"/>
      <c r="I235" s="133"/>
      <c r="J235" s="133"/>
      <c r="K235" s="133"/>
      <c r="L235" s="133">
        <f>SUM(L236:L238)</f>
        <v>133350</v>
      </c>
    </row>
    <row r="236" spans="1:12" ht="15.75">
      <c r="A236" s="17"/>
      <c r="B236" s="56" t="s">
        <v>144</v>
      </c>
      <c r="C236" s="8"/>
      <c r="D236" s="70"/>
      <c r="E236" s="70">
        <v>4260</v>
      </c>
      <c r="F236" s="74">
        <f>G236+L236</f>
        <v>300000</v>
      </c>
      <c r="G236" s="133">
        <v>300000</v>
      </c>
      <c r="H236" s="133"/>
      <c r="I236" s="133"/>
      <c r="J236" s="133"/>
      <c r="K236" s="133"/>
      <c r="L236" s="133"/>
    </row>
    <row r="237" spans="1:12" ht="15.75">
      <c r="A237" s="17"/>
      <c r="B237" s="56" t="s">
        <v>145</v>
      </c>
      <c r="C237" s="8"/>
      <c r="D237" s="70"/>
      <c r="E237" s="70">
        <v>4270</v>
      </c>
      <c r="F237" s="74">
        <f>G237+L237</f>
        <v>3000</v>
      </c>
      <c r="G237" s="133">
        <v>3000</v>
      </c>
      <c r="H237" s="133"/>
      <c r="I237" s="133"/>
      <c r="J237" s="133"/>
      <c r="K237" s="133"/>
      <c r="L237" s="133"/>
    </row>
    <row r="238" spans="1:12" ht="31.5">
      <c r="A238" s="17"/>
      <c r="B238" s="56" t="s">
        <v>133</v>
      </c>
      <c r="C238" s="8"/>
      <c r="D238" s="70"/>
      <c r="E238" s="70">
        <v>6050</v>
      </c>
      <c r="F238" s="74">
        <f>G238+L238</f>
        <v>133350</v>
      </c>
      <c r="G238" s="133">
        <v>0</v>
      </c>
      <c r="H238" s="133"/>
      <c r="I238" s="133"/>
      <c r="J238" s="133"/>
      <c r="K238" s="133"/>
      <c r="L238" s="133">
        <v>133350</v>
      </c>
    </row>
    <row r="239" spans="1:12" ht="15.75">
      <c r="A239" s="17"/>
      <c r="B239" s="55" t="s">
        <v>154</v>
      </c>
      <c r="C239" s="8"/>
      <c r="D239" s="70">
        <v>90095</v>
      </c>
      <c r="E239" s="70"/>
      <c r="F239" s="74">
        <f>SUM(F240:F242)</f>
        <v>5750</v>
      </c>
      <c r="G239" s="74">
        <f>SUM(G240:G242)</f>
        <v>5750</v>
      </c>
      <c r="H239" s="133"/>
      <c r="I239" s="133"/>
      <c r="J239" s="133"/>
      <c r="K239" s="133"/>
      <c r="L239" s="133"/>
    </row>
    <row r="240" spans="1:12" ht="15.75">
      <c r="A240" s="17"/>
      <c r="B240" s="56" t="s">
        <v>143</v>
      </c>
      <c r="C240" s="8"/>
      <c r="D240" s="70"/>
      <c r="E240" s="70">
        <v>4210</v>
      </c>
      <c r="F240" s="74">
        <f>G240+L240</f>
        <v>250</v>
      </c>
      <c r="G240" s="133">
        <v>250</v>
      </c>
      <c r="H240" s="133"/>
      <c r="I240" s="133"/>
      <c r="J240" s="133"/>
      <c r="K240" s="133"/>
      <c r="L240" s="133"/>
    </row>
    <row r="241" spans="1:12" ht="15.75">
      <c r="A241" s="17"/>
      <c r="B241" s="56" t="s">
        <v>145</v>
      </c>
      <c r="C241" s="8"/>
      <c r="D241" s="70"/>
      <c r="E241" s="70">
        <v>4270</v>
      </c>
      <c r="F241" s="74">
        <f>G241+L241</f>
        <v>1500</v>
      </c>
      <c r="G241" s="133">
        <v>1500</v>
      </c>
      <c r="H241" s="133"/>
      <c r="I241" s="133"/>
      <c r="J241" s="133"/>
      <c r="K241" s="133"/>
      <c r="L241" s="133"/>
    </row>
    <row r="242" spans="1:12" ht="15.75">
      <c r="A242" s="17"/>
      <c r="B242" s="56" t="s">
        <v>146</v>
      </c>
      <c r="C242" s="8"/>
      <c r="D242" s="70"/>
      <c r="E242" s="70">
        <v>4300</v>
      </c>
      <c r="F242" s="74">
        <f>G242+L253</f>
        <v>4000</v>
      </c>
      <c r="G242" s="133">
        <v>4000</v>
      </c>
      <c r="H242" s="133"/>
      <c r="I242" s="133"/>
      <c r="J242" s="133"/>
      <c r="K242" s="133"/>
      <c r="L242" s="133"/>
    </row>
    <row r="243" spans="1:12" ht="31.5">
      <c r="A243" s="17"/>
      <c r="B243" s="146" t="s">
        <v>411</v>
      </c>
      <c r="C243" s="54">
        <v>921</v>
      </c>
      <c r="D243" s="69"/>
      <c r="E243" s="69"/>
      <c r="F243" s="76">
        <f>F244+F247</f>
        <v>395000</v>
      </c>
      <c r="G243" s="76">
        <f>G244+G247</f>
        <v>395000</v>
      </c>
      <c r="H243" s="133"/>
      <c r="I243" s="133"/>
      <c r="J243" s="133"/>
      <c r="K243" s="133"/>
      <c r="L243" s="133"/>
    </row>
    <row r="244" spans="1:12" ht="15.75">
      <c r="A244" s="17"/>
      <c r="B244" s="56" t="s">
        <v>392</v>
      </c>
      <c r="C244" s="8"/>
      <c r="D244" s="70" t="s">
        <v>391</v>
      </c>
      <c r="E244" s="70"/>
      <c r="F244" s="74">
        <f>F245+F246</f>
        <v>70000</v>
      </c>
      <c r="G244" s="74">
        <f>G245+G246</f>
        <v>70000</v>
      </c>
      <c r="H244" s="133"/>
      <c r="I244" s="133"/>
      <c r="J244" s="133"/>
      <c r="K244" s="133"/>
      <c r="L244" s="133"/>
    </row>
    <row r="245" spans="1:12" ht="15.75">
      <c r="A245" s="17"/>
      <c r="B245" s="56" t="s">
        <v>146</v>
      </c>
      <c r="C245" s="8"/>
      <c r="D245" s="70"/>
      <c r="E245" s="70" t="s">
        <v>316</v>
      </c>
      <c r="F245" s="74">
        <f>G245+L245</f>
        <v>11700</v>
      </c>
      <c r="G245" s="74">
        <v>11700</v>
      </c>
      <c r="H245" s="133"/>
      <c r="I245" s="133"/>
      <c r="J245" s="133"/>
      <c r="K245" s="133"/>
      <c r="L245" s="133"/>
    </row>
    <row r="246" spans="1:12" ht="15.75">
      <c r="A246" s="17"/>
      <c r="B246" s="56" t="s">
        <v>146</v>
      </c>
      <c r="C246" s="8"/>
      <c r="D246" s="70"/>
      <c r="E246" s="70" t="s">
        <v>412</v>
      </c>
      <c r="F246" s="74">
        <f>G246+L246</f>
        <v>58300</v>
      </c>
      <c r="G246" s="74">
        <v>58300</v>
      </c>
      <c r="H246" s="133"/>
      <c r="I246" s="133"/>
      <c r="J246" s="133"/>
      <c r="K246" s="133"/>
      <c r="L246" s="133"/>
    </row>
    <row r="247" spans="1:12" ht="22.5" customHeight="1">
      <c r="A247" s="17"/>
      <c r="B247" s="56" t="s">
        <v>415</v>
      </c>
      <c r="C247" s="8"/>
      <c r="D247" s="70" t="s">
        <v>413</v>
      </c>
      <c r="E247" s="70"/>
      <c r="F247" s="74">
        <f>F248+F249</f>
        <v>325000</v>
      </c>
      <c r="G247" s="74">
        <f>G248+G249</f>
        <v>325000</v>
      </c>
      <c r="H247" s="133"/>
      <c r="I247" s="133"/>
      <c r="J247" s="133"/>
      <c r="K247" s="133"/>
      <c r="L247" s="133"/>
    </row>
    <row r="248" spans="1:12" ht="31.5">
      <c r="A248" s="17"/>
      <c r="B248" s="56" t="s">
        <v>133</v>
      </c>
      <c r="C248" s="8"/>
      <c r="D248" s="70"/>
      <c r="E248" s="70" t="s">
        <v>327</v>
      </c>
      <c r="F248" s="74">
        <f>G248+L248</f>
        <v>54200</v>
      </c>
      <c r="G248" s="74">
        <v>54200</v>
      </c>
      <c r="H248" s="133"/>
      <c r="I248" s="133"/>
      <c r="J248" s="133"/>
      <c r="K248" s="133"/>
      <c r="L248" s="133"/>
    </row>
    <row r="249" spans="1:12" ht="31.5">
      <c r="A249" s="17"/>
      <c r="B249" s="56" t="s">
        <v>133</v>
      </c>
      <c r="C249" s="8"/>
      <c r="D249" s="70"/>
      <c r="E249" s="70" t="s">
        <v>375</v>
      </c>
      <c r="F249" s="74">
        <f>G249+L249</f>
        <v>270800</v>
      </c>
      <c r="G249" s="74">
        <v>270800</v>
      </c>
      <c r="H249" s="133"/>
      <c r="I249" s="133"/>
      <c r="J249" s="133"/>
      <c r="K249" s="133"/>
      <c r="L249" s="133"/>
    </row>
    <row r="250" spans="1:12" ht="15.75">
      <c r="A250" s="17"/>
      <c r="B250" s="146" t="s">
        <v>414</v>
      </c>
      <c r="C250" s="54">
        <v>926</v>
      </c>
      <c r="D250" s="69"/>
      <c r="E250" s="69"/>
      <c r="F250" s="76">
        <f>F251</f>
        <v>30000</v>
      </c>
      <c r="G250" s="76">
        <f>G251</f>
        <v>30000</v>
      </c>
      <c r="H250" s="125"/>
      <c r="I250" s="125"/>
      <c r="J250" s="125"/>
      <c r="K250" s="125"/>
      <c r="L250" s="125"/>
    </row>
    <row r="251" spans="1:12" ht="15.75">
      <c r="A251" s="17"/>
      <c r="B251" s="56" t="s">
        <v>154</v>
      </c>
      <c r="C251" s="8"/>
      <c r="D251" s="70" t="s">
        <v>396</v>
      </c>
      <c r="E251" s="70"/>
      <c r="F251" s="74">
        <f>F252+F253</f>
        <v>30000</v>
      </c>
      <c r="G251" s="74">
        <f>G252+G253</f>
        <v>30000</v>
      </c>
      <c r="H251" s="133"/>
      <c r="I251" s="133"/>
      <c r="J251" s="133"/>
      <c r="K251" s="133"/>
      <c r="L251" s="133"/>
    </row>
    <row r="252" spans="1:12" ht="31.5">
      <c r="A252" s="17"/>
      <c r="B252" s="56" t="s">
        <v>133</v>
      </c>
      <c r="C252" s="8"/>
      <c r="D252" s="70"/>
      <c r="E252" s="70" t="s">
        <v>327</v>
      </c>
      <c r="F252" s="74">
        <f>G252+L252</f>
        <v>5000</v>
      </c>
      <c r="G252" s="74">
        <v>5000</v>
      </c>
      <c r="H252" s="133"/>
      <c r="I252" s="133"/>
      <c r="J252" s="133"/>
      <c r="K252" s="133"/>
      <c r="L252" s="133"/>
    </row>
    <row r="253" spans="1:12" s="147" customFormat="1" ht="31.5">
      <c r="A253" s="228"/>
      <c r="B253" s="56" t="s">
        <v>133</v>
      </c>
      <c r="C253" s="8"/>
      <c r="D253" s="70"/>
      <c r="E253" s="9">
        <v>6058</v>
      </c>
      <c r="F253" s="134">
        <f>G253+L253</f>
        <v>25000</v>
      </c>
      <c r="G253" s="220">
        <v>25000</v>
      </c>
      <c r="H253" s="133"/>
      <c r="I253" s="133"/>
      <c r="J253" s="133"/>
      <c r="K253" s="133"/>
      <c r="L253" s="133"/>
    </row>
    <row r="254" spans="1:12" ht="30.75" customHeight="1">
      <c r="A254" s="222" t="s">
        <v>27</v>
      </c>
      <c r="B254" s="225" t="s">
        <v>28</v>
      </c>
      <c r="C254" s="226"/>
      <c r="D254" s="226"/>
      <c r="E254" s="227"/>
      <c r="F254" s="82">
        <f>F255+F261+F267</f>
        <v>2450220</v>
      </c>
      <c r="G254" s="82">
        <f>G255+G261+G267</f>
        <v>2450220</v>
      </c>
      <c r="H254" s="125">
        <f>H255+H261+H267</f>
        <v>89484</v>
      </c>
      <c r="I254" s="67"/>
      <c r="J254" s="67"/>
      <c r="K254" s="67"/>
      <c r="L254" s="67"/>
    </row>
    <row r="255" spans="1:12" ht="15.75">
      <c r="A255" s="222"/>
      <c r="B255" s="57" t="s">
        <v>202</v>
      </c>
      <c r="C255" s="54">
        <v>750</v>
      </c>
      <c r="D255" s="69"/>
      <c r="E255" s="69"/>
      <c r="F255" s="76">
        <f>F256</f>
        <v>54730</v>
      </c>
      <c r="G255" s="76">
        <f>G256</f>
        <v>54730</v>
      </c>
      <c r="H255" s="76">
        <f>H256</f>
        <v>54730</v>
      </c>
      <c r="I255" s="125"/>
      <c r="J255" s="125"/>
      <c r="K255" s="125"/>
      <c r="L255" s="125"/>
    </row>
    <row r="256" spans="1:12" ht="15.75">
      <c r="A256" s="222"/>
      <c r="B256" s="58" t="s">
        <v>166</v>
      </c>
      <c r="C256" s="8"/>
      <c r="D256" s="70">
        <v>75011</v>
      </c>
      <c r="E256" s="70"/>
      <c r="F256" s="74">
        <f>SUM(F257:F260)</f>
        <v>54730</v>
      </c>
      <c r="G256" s="74">
        <f>SUM(G257:G260)</f>
        <v>54730</v>
      </c>
      <c r="H256" s="74">
        <f>SUM(H257:H260)</f>
        <v>54730</v>
      </c>
      <c r="I256" s="133"/>
      <c r="J256" s="133"/>
      <c r="K256" s="133"/>
      <c r="L256" s="133"/>
    </row>
    <row r="257" spans="1:12" ht="35.25" customHeight="1">
      <c r="A257" s="222"/>
      <c r="B257" s="59" t="s">
        <v>139</v>
      </c>
      <c r="C257" s="8"/>
      <c r="D257" s="70"/>
      <c r="E257" s="70">
        <v>4010</v>
      </c>
      <c r="F257" s="74">
        <f>G257+L257</f>
        <v>42350</v>
      </c>
      <c r="G257" s="133">
        <v>42350</v>
      </c>
      <c r="H257" s="133">
        <v>42350</v>
      </c>
      <c r="I257" s="133"/>
      <c r="J257" s="133"/>
      <c r="K257" s="133"/>
      <c r="L257" s="133"/>
    </row>
    <row r="258" spans="1:12" ht="15.75">
      <c r="A258" s="60"/>
      <c r="B258" s="59" t="s">
        <v>302</v>
      </c>
      <c r="C258" s="8"/>
      <c r="D258" s="70"/>
      <c r="E258" s="70" t="s">
        <v>294</v>
      </c>
      <c r="F258" s="133">
        <v>3380</v>
      </c>
      <c r="G258" s="133">
        <v>3380</v>
      </c>
      <c r="H258" s="133">
        <v>3380</v>
      </c>
      <c r="I258" s="133"/>
      <c r="J258" s="133"/>
      <c r="K258" s="133"/>
      <c r="L258" s="133"/>
    </row>
    <row r="259" spans="1:12" ht="15.75">
      <c r="A259" s="60"/>
      <c r="B259" s="59" t="s">
        <v>141</v>
      </c>
      <c r="C259" s="8"/>
      <c r="D259" s="70"/>
      <c r="E259" s="70">
        <v>4110</v>
      </c>
      <c r="F259" s="74">
        <f>G259+L259</f>
        <v>7880</v>
      </c>
      <c r="G259" s="133">
        <v>7880</v>
      </c>
      <c r="H259" s="133">
        <v>7880</v>
      </c>
      <c r="I259" s="133"/>
      <c r="J259" s="133"/>
      <c r="K259" s="133"/>
      <c r="L259" s="133"/>
    </row>
    <row r="260" spans="1:12" ht="15.75">
      <c r="A260" s="60"/>
      <c r="B260" s="59" t="s">
        <v>142</v>
      </c>
      <c r="C260" s="8"/>
      <c r="D260" s="70"/>
      <c r="E260" s="70">
        <v>4120</v>
      </c>
      <c r="F260" s="74">
        <f>G260+L260</f>
        <v>1120</v>
      </c>
      <c r="G260" s="133">
        <v>1120</v>
      </c>
      <c r="H260" s="133">
        <v>1120</v>
      </c>
      <c r="I260" s="133"/>
      <c r="J260" s="133"/>
      <c r="K260" s="133"/>
      <c r="L260" s="133"/>
    </row>
    <row r="261" spans="1:12" ht="47.25">
      <c r="A261" s="60"/>
      <c r="B261" s="57" t="s">
        <v>203</v>
      </c>
      <c r="C261" s="54">
        <v>751</v>
      </c>
      <c r="D261" s="69"/>
      <c r="E261" s="69"/>
      <c r="F261" s="76">
        <f>F262</f>
        <v>1420</v>
      </c>
      <c r="G261" s="76">
        <f>G262</f>
        <v>1420</v>
      </c>
      <c r="H261" s="125">
        <f>H262</f>
        <v>1364</v>
      </c>
      <c r="I261" s="125"/>
      <c r="J261" s="125"/>
      <c r="K261" s="125"/>
      <c r="L261" s="125"/>
    </row>
    <row r="262" spans="1:12" ht="15.75" customHeight="1">
      <c r="A262" s="60"/>
      <c r="B262" s="58" t="s">
        <v>204</v>
      </c>
      <c r="C262" s="8"/>
      <c r="D262" s="70">
        <v>75101</v>
      </c>
      <c r="E262" s="70"/>
      <c r="F262" s="74">
        <f>SUM(F263:F266)</f>
        <v>1420</v>
      </c>
      <c r="G262" s="74">
        <f>SUM(G263:G266)</f>
        <v>1420</v>
      </c>
      <c r="H262" s="133">
        <f>SUM(H263:H266)</f>
        <v>1364</v>
      </c>
      <c r="I262" s="133"/>
      <c r="J262" s="133"/>
      <c r="K262" s="133"/>
      <c r="L262" s="133"/>
    </row>
    <row r="263" spans="1:12" ht="15.75">
      <c r="A263" s="60"/>
      <c r="B263" s="59" t="s">
        <v>141</v>
      </c>
      <c r="C263" s="8"/>
      <c r="D263" s="70"/>
      <c r="E263" s="70">
        <v>4110</v>
      </c>
      <c r="F263" s="74">
        <f>G263+L263</f>
        <v>196</v>
      </c>
      <c r="G263" s="133">
        <v>196</v>
      </c>
      <c r="H263" s="133">
        <v>196</v>
      </c>
      <c r="I263" s="133"/>
      <c r="J263" s="133"/>
      <c r="K263" s="133"/>
      <c r="L263" s="133"/>
    </row>
    <row r="264" spans="1:12" ht="15.75">
      <c r="A264" s="60"/>
      <c r="B264" s="59" t="s">
        <v>295</v>
      </c>
      <c r="C264" s="8"/>
      <c r="D264" s="70"/>
      <c r="E264" s="70" t="s">
        <v>296</v>
      </c>
      <c r="F264" s="74">
        <f>G264+L264</f>
        <v>1140</v>
      </c>
      <c r="G264" s="133">
        <v>1140</v>
      </c>
      <c r="H264" s="133">
        <v>1140</v>
      </c>
      <c r="I264" s="133"/>
      <c r="J264" s="133"/>
      <c r="K264" s="133"/>
      <c r="L264" s="133"/>
    </row>
    <row r="265" spans="1:12" ht="15.75">
      <c r="A265" s="60"/>
      <c r="B265" s="59" t="s">
        <v>142</v>
      </c>
      <c r="C265" s="8"/>
      <c r="D265" s="70"/>
      <c r="E265" s="70">
        <v>4120</v>
      </c>
      <c r="F265" s="74">
        <f>G265+L265</f>
        <v>28</v>
      </c>
      <c r="G265" s="133">
        <v>28</v>
      </c>
      <c r="H265" s="133">
        <v>28</v>
      </c>
      <c r="I265" s="133"/>
      <c r="J265" s="133"/>
      <c r="K265" s="133"/>
      <c r="L265" s="133"/>
    </row>
    <row r="266" spans="1:12" ht="20.25" customHeight="1">
      <c r="A266" s="60"/>
      <c r="B266" s="59" t="s">
        <v>143</v>
      </c>
      <c r="C266" s="8"/>
      <c r="D266" s="70"/>
      <c r="E266" s="70">
        <v>4210</v>
      </c>
      <c r="F266" s="74">
        <f>G266+L266</f>
        <v>56</v>
      </c>
      <c r="G266" s="133">
        <v>56</v>
      </c>
      <c r="H266" s="133"/>
      <c r="I266" s="133"/>
      <c r="J266" s="133"/>
      <c r="K266" s="133"/>
      <c r="L266" s="133"/>
    </row>
    <row r="267" spans="1:12" ht="15.75">
      <c r="A267" s="60"/>
      <c r="B267" s="57" t="s">
        <v>205</v>
      </c>
      <c r="C267" s="54">
        <v>852</v>
      </c>
      <c r="D267" s="69"/>
      <c r="E267" s="69"/>
      <c r="F267" s="76">
        <f>F268+F278+F280</f>
        <v>2394070</v>
      </c>
      <c r="G267" s="76">
        <f>G268+G278+G280</f>
        <v>2394070</v>
      </c>
      <c r="H267" s="125">
        <f>H268</f>
        <v>33390</v>
      </c>
      <c r="I267" s="125"/>
      <c r="J267" s="125"/>
      <c r="K267" s="125"/>
      <c r="L267" s="125"/>
    </row>
    <row r="268" spans="1:12" ht="47.25">
      <c r="A268" s="60"/>
      <c r="B268" s="58" t="s">
        <v>320</v>
      </c>
      <c r="C268" s="8"/>
      <c r="D268" s="70" t="s">
        <v>321</v>
      </c>
      <c r="E268" s="70"/>
      <c r="F268" s="74">
        <f>SUM(F269:F277)</f>
        <v>2100670</v>
      </c>
      <c r="G268" s="74">
        <f>SUM(G269:G277)</f>
        <v>2100670</v>
      </c>
      <c r="H268" s="133">
        <f>SUM(H271:H274)</f>
        <v>33390</v>
      </c>
      <c r="I268" s="133"/>
      <c r="J268" s="133"/>
      <c r="K268" s="133"/>
      <c r="L268" s="133"/>
    </row>
    <row r="269" spans="1:12" ht="31.5">
      <c r="A269" s="60"/>
      <c r="B269" s="56" t="s">
        <v>177</v>
      </c>
      <c r="C269" s="8"/>
      <c r="D269" s="70"/>
      <c r="E269" s="70" t="s">
        <v>315</v>
      </c>
      <c r="F269" s="74">
        <v>74</v>
      </c>
      <c r="G269" s="74">
        <v>74</v>
      </c>
      <c r="H269" s="133"/>
      <c r="I269" s="133"/>
      <c r="J269" s="133"/>
      <c r="K269" s="133"/>
      <c r="L269" s="133"/>
    </row>
    <row r="270" spans="1:12" ht="15.75">
      <c r="A270" s="60"/>
      <c r="B270" s="59" t="s">
        <v>192</v>
      </c>
      <c r="C270" s="8"/>
      <c r="D270" s="70"/>
      <c r="E270" s="70" t="s">
        <v>322</v>
      </c>
      <c r="F270" s="74">
        <v>2058660</v>
      </c>
      <c r="G270" s="74">
        <v>2058660</v>
      </c>
      <c r="H270" s="133"/>
      <c r="I270" s="133"/>
      <c r="J270" s="133"/>
      <c r="K270" s="133"/>
      <c r="L270" s="133"/>
    </row>
    <row r="271" spans="1:12" ht="31.5">
      <c r="A271" s="60"/>
      <c r="B271" s="59" t="s">
        <v>139</v>
      </c>
      <c r="C271" s="8"/>
      <c r="D271" s="70"/>
      <c r="E271" s="70" t="s">
        <v>323</v>
      </c>
      <c r="F271" s="74">
        <v>27995</v>
      </c>
      <c r="G271" s="74">
        <v>27995</v>
      </c>
      <c r="H271" s="74">
        <v>27995</v>
      </c>
      <c r="I271" s="133"/>
      <c r="J271" s="133"/>
      <c r="K271" s="133"/>
      <c r="L271" s="133"/>
    </row>
    <row r="272" spans="1:12" ht="15.75">
      <c r="A272" s="60"/>
      <c r="B272" s="59" t="s">
        <v>302</v>
      </c>
      <c r="C272" s="8"/>
      <c r="D272" s="70"/>
      <c r="E272" s="70" t="s">
        <v>294</v>
      </c>
      <c r="F272" s="74">
        <v>815</v>
      </c>
      <c r="G272" s="74">
        <v>815</v>
      </c>
      <c r="H272" s="74">
        <v>815</v>
      </c>
      <c r="I272" s="133"/>
      <c r="J272" s="133"/>
      <c r="K272" s="133"/>
      <c r="L272" s="133"/>
    </row>
    <row r="273" spans="1:12" ht="15.75">
      <c r="A273" s="60"/>
      <c r="B273" s="59" t="s">
        <v>141</v>
      </c>
      <c r="C273" s="8"/>
      <c r="D273" s="70"/>
      <c r="E273" s="70" t="s">
        <v>310</v>
      </c>
      <c r="F273" s="74">
        <v>4230</v>
      </c>
      <c r="G273" s="74">
        <v>4230</v>
      </c>
      <c r="H273" s="74">
        <v>4230</v>
      </c>
      <c r="I273" s="133"/>
      <c r="J273" s="133"/>
      <c r="K273" s="133"/>
      <c r="L273" s="133"/>
    </row>
    <row r="274" spans="1:12" ht="15.75">
      <c r="A274" s="60"/>
      <c r="B274" s="59" t="s">
        <v>142</v>
      </c>
      <c r="C274" s="8"/>
      <c r="D274" s="70"/>
      <c r="E274" s="70" t="s">
        <v>311</v>
      </c>
      <c r="F274" s="74">
        <v>350</v>
      </c>
      <c r="G274" s="74">
        <v>350</v>
      </c>
      <c r="H274" s="74">
        <v>350</v>
      </c>
      <c r="I274" s="133"/>
      <c r="J274" s="133"/>
      <c r="K274" s="133"/>
      <c r="L274" s="133"/>
    </row>
    <row r="275" spans="1:12" ht="15.75">
      <c r="A275" s="60"/>
      <c r="B275" s="59" t="s">
        <v>143</v>
      </c>
      <c r="C275" s="8"/>
      <c r="D275" s="70"/>
      <c r="E275" s="70" t="s">
        <v>312</v>
      </c>
      <c r="F275" s="74">
        <v>3649</v>
      </c>
      <c r="G275" s="74">
        <v>3649</v>
      </c>
      <c r="H275" s="133"/>
      <c r="I275" s="133"/>
      <c r="J275" s="133"/>
      <c r="K275" s="133"/>
      <c r="L275" s="133"/>
    </row>
    <row r="276" spans="1:12" ht="15.75">
      <c r="A276" s="60"/>
      <c r="B276" s="59" t="s">
        <v>146</v>
      </c>
      <c r="C276" s="8"/>
      <c r="D276" s="70"/>
      <c r="E276" s="70" t="s">
        <v>316</v>
      </c>
      <c r="F276" s="74">
        <v>3800</v>
      </c>
      <c r="G276" s="74">
        <v>3800</v>
      </c>
      <c r="H276" s="133"/>
      <c r="I276" s="133"/>
      <c r="J276" s="133"/>
      <c r="K276" s="133"/>
      <c r="L276" s="133"/>
    </row>
    <row r="277" spans="1:12" ht="31.5">
      <c r="A277" s="60"/>
      <c r="B277" s="56" t="s">
        <v>149</v>
      </c>
      <c r="C277" s="8"/>
      <c r="D277" s="70"/>
      <c r="E277" s="70" t="s">
        <v>324</v>
      </c>
      <c r="F277" s="74">
        <v>1097</v>
      </c>
      <c r="G277" s="74">
        <v>1097</v>
      </c>
      <c r="H277" s="133"/>
      <c r="I277" s="133"/>
      <c r="J277" s="133"/>
      <c r="K277" s="133"/>
      <c r="L277" s="133"/>
    </row>
    <row r="278" spans="1:12" ht="63">
      <c r="A278" s="60"/>
      <c r="B278" s="58" t="s">
        <v>206</v>
      </c>
      <c r="C278" s="8"/>
      <c r="D278" s="70">
        <v>85213</v>
      </c>
      <c r="E278" s="70"/>
      <c r="F278" s="74">
        <f>F279</f>
        <v>13400</v>
      </c>
      <c r="G278" s="74">
        <f>G279</f>
        <v>13400</v>
      </c>
      <c r="H278" s="133"/>
      <c r="I278" s="133"/>
      <c r="J278" s="133"/>
      <c r="K278" s="133"/>
      <c r="L278" s="133"/>
    </row>
    <row r="279" spans="1:12" ht="15.75">
      <c r="A279" s="60"/>
      <c r="B279" s="59" t="s">
        <v>207</v>
      </c>
      <c r="C279" s="8"/>
      <c r="D279" s="70"/>
      <c r="E279" s="70">
        <v>4130</v>
      </c>
      <c r="F279" s="74">
        <f>G279+L279</f>
        <v>13400</v>
      </c>
      <c r="G279" s="133">
        <v>13400</v>
      </c>
      <c r="H279" s="133"/>
      <c r="I279" s="133"/>
      <c r="J279" s="133"/>
      <c r="K279" s="133"/>
      <c r="L279" s="133"/>
    </row>
    <row r="280" spans="1:12" ht="31.5">
      <c r="A280" s="60"/>
      <c r="B280" s="58" t="s">
        <v>191</v>
      </c>
      <c r="C280" s="8"/>
      <c r="D280" s="70">
        <v>85214</v>
      </c>
      <c r="E280" s="70"/>
      <c r="F280" s="74">
        <f>F281</f>
        <v>280000</v>
      </c>
      <c r="G280" s="74">
        <f>G281</f>
        <v>280000</v>
      </c>
      <c r="H280" s="133"/>
      <c r="I280" s="133"/>
      <c r="J280" s="133"/>
      <c r="K280" s="133"/>
      <c r="L280" s="133"/>
    </row>
    <row r="281" spans="1:12" ht="15.75">
      <c r="A281" s="150"/>
      <c r="B281" s="59" t="s">
        <v>192</v>
      </c>
      <c r="C281" s="8"/>
      <c r="D281" s="70"/>
      <c r="E281" s="70">
        <v>3110</v>
      </c>
      <c r="F281" s="74">
        <f>G281+L281</f>
        <v>280000</v>
      </c>
      <c r="G281" s="133">
        <v>280000</v>
      </c>
      <c r="H281" s="133"/>
      <c r="I281" s="133"/>
      <c r="J281" s="133"/>
      <c r="K281" s="133"/>
      <c r="L281" s="133"/>
    </row>
    <row r="282" spans="1:12" ht="16.5">
      <c r="A282" s="51" t="s">
        <v>29</v>
      </c>
      <c r="B282" s="225" t="s">
        <v>30</v>
      </c>
      <c r="C282" s="226"/>
      <c r="D282" s="226"/>
      <c r="E282" s="227"/>
      <c r="F282" s="73">
        <v>0</v>
      </c>
      <c r="G282" s="73">
        <v>0</v>
      </c>
      <c r="H282" s="66"/>
      <c r="I282" s="66"/>
      <c r="J282" s="66"/>
      <c r="K282" s="66"/>
      <c r="L282" s="66"/>
    </row>
    <row r="283" spans="1:12" ht="31.5" customHeight="1">
      <c r="A283" s="222" t="s">
        <v>31</v>
      </c>
      <c r="B283" s="225" t="s">
        <v>32</v>
      </c>
      <c r="C283" s="226"/>
      <c r="D283" s="226"/>
      <c r="E283" s="227"/>
      <c r="F283" s="73">
        <f>F284+F287+F290</f>
        <v>318020</v>
      </c>
      <c r="G283" s="73">
        <f>G284+G287+G290</f>
        <v>318020</v>
      </c>
      <c r="H283" s="73"/>
      <c r="I283" s="73">
        <f>I284+I287+I290</f>
        <v>318020</v>
      </c>
      <c r="J283" s="125"/>
      <c r="K283" s="125"/>
      <c r="L283" s="125"/>
    </row>
    <row r="284" spans="1:12" ht="15.75">
      <c r="A284" s="222"/>
      <c r="B284" s="57" t="s">
        <v>202</v>
      </c>
      <c r="C284" s="54">
        <v>750</v>
      </c>
      <c r="D284" s="69"/>
      <c r="E284" s="69"/>
      <c r="F284" s="76">
        <f aca="true" t="shared" si="11" ref="F284:I285">F285</f>
        <v>25020</v>
      </c>
      <c r="G284" s="76">
        <f t="shared" si="11"/>
        <v>25020</v>
      </c>
      <c r="H284" s="76"/>
      <c r="I284" s="76">
        <f t="shared" si="11"/>
        <v>25020</v>
      </c>
      <c r="J284" s="125"/>
      <c r="K284" s="125"/>
      <c r="L284" s="125"/>
    </row>
    <row r="285" spans="1:12" ht="16.5" customHeight="1">
      <c r="A285" s="222"/>
      <c r="B285" s="58" t="s">
        <v>154</v>
      </c>
      <c r="C285" s="8"/>
      <c r="D285" s="70" t="s">
        <v>328</v>
      </c>
      <c r="E285" s="70"/>
      <c r="F285" s="74">
        <f t="shared" si="11"/>
        <v>25020</v>
      </c>
      <c r="G285" s="74">
        <f t="shared" si="11"/>
        <v>25020</v>
      </c>
      <c r="H285" s="74"/>
      <c r="I285" s="74">
        <f t="shared" si="11"/>
        <v>25020</v>
      </c>
      <c r="J285" s="133"/>
      <c r="K285" s="133"/>
      <c r="L285" s="133"/>
    </row>
    <row r="286" spans="1:12" ht="35.25" customHeight="1">
      <c r="A286" s="222"/>
      <c r="B286" s="59" t="s">
        <v>209</v>
      </c>
      <c r="C286" s="8"/>
      <c r="D286" s="70"/>
      <c r="E286" s="70">
        <v>6620</v>
      </c>
      <c r="F286" s="74">
        <f>G286+L286</f>
        <v>25020</v>
      </c>
      <c r="G286" s="133">
        <v>25020</v>
      </c>
      <c r="H286" s="133"/>
      <c r="I286" s="133">
        <v>25020</v>
      </c>
      <c r="J286" s="133"/>
      <c r="K286" s="133"/>
      <c r="L286" s="133"/>
    </row>
    <row r="287" spans="1:12" ht="31.5">
      <c r="A287" s="222"/>
      <c r="B287" s="57" t="s">
        <v>299</v>
      </c>
      <c r="C287" s="54">
        <v>754</v>
      </c>
      <c r="D287" s="69"/>
      <c r="E287" s="69"/>
      <c r="F287" s="76">
        <f>G287</f>
        <v>20000</v>
      </c>
      <c r="G287" s="125">
        <f aca="true" t="shared" si="12" ref="G287:I288">G288</f>
        <v>20000</v>
      </c>
      <c r="H287" s="125"/>
      <c r="I287" s="125">
        <f t="shared" si="12"/>
        <v>20000</v>
      </c>
      <c r="J287" s="125"/>
      <c r="K287" s="125"/>
      <c r="L287" s="125"/>
    </row>
    <row r="288" spans="1:12" ht="31.5">
      <c r="A288" s="222"/>
      <c r="B288" s="58" t="s">
        <v>300</v>
      </c>
      <c r="C288" s="8"/>
      <c r="D288" s="70" t="s">
        <v>359</v>
      </c>
      <c r="E288" s="70"/>
      <c r="F288" s="74">
        <f>G288</f>
        <v>20000</v>
      </c>
      <c r="G288" s="133">
        <f t="shared" si="12"/>
        <v>20000</v>
      </c>
      <c r="H288" s="133"/>
      <c r="I288" s="133">
        <f t="shared" si="12"/>
        <v>20000</v>
      </c>
      <c r="J288" s="133"/>
      <c r="K288" s="133"/>
      <c r="L288" s="133"/>
    </row>
    <row r="289" spans="1:12" ht="63">
      <c r="A289" s="222"/>
      <c r="B289" s="59" t="s">
        <v>209</v>
      </c>
      <c r="C289" s="8"/>
      <c r="D289" s="70"/>
      <c r="E289" s="70" t="s">
        <v>301</v>
      </c>
      <c r="F289" s="74">
        <f>G289</f>
        <v>20000</v>
      </c>
      <c r="G289" s="133">
        <v>20000</v>
      </c>
      <c r="H289" s="133"/>
      <c r="I289" s="133">
        <v>20000</v>
      </c>
      <c r="J289" s="133"/>
      <c r="K289" s="133"/>
      <c r="L289" s="133"/>
    </row>
    <row r="290" spans="1:12" ht="31.5">
      <c r="A290" s="222"/>
      <c r="B290" s="57" t="s">
        <v>329</v>
      </c>
      <c r="C290" s="54">
        <v>921</v>
      </c>
      <c r="D290" s="69"/>
      <c r="E290" s="69"/>
      <c r="F290" s="76">
        <f>F291</f>
        <v>273000</v>
      </c>
      <c r="G290" s="76">
        <f>G291</f>
        <v>273000</v>
      </c>
      <c r="H290" s="76"/>
      <c r="I290" s="76">
        <f>I291</f>
        <v>273000</v>
      </c>
      <c r="J290" s="133"/>
      <c r="K290" s="133"/>
      <c r="L290" s="133"/>
    </row>
    <row r="291" spans="1:12" ht="31.5">
      <c r="A291" s="222"/>
      <c r="B291" s="58" t="s">
        <v>210</v>
      </c>
      <c r="C291" s="8"/>
      <c r="D291" s="70">
        <v>92109</v>
      </c>
      <c r="E291" s="70"/>
      <c r="F291" s="74">
        <f>F292</f>
        <v>273000</v>
      </c>
      <c r="G291" s="74">
        <f>G292</f>
        <v>273000</v>
      </c>
      <c r="H291" s="133"/>
      <c r="I291" s="133">
        <f>I292</f>
        <v>273000</v>
      </c>
      <c r="J291" s="133"/>
      <c r="K291" s="133"/>
      <c r="L291" s="133"/>
    </row>
    <row r="292" spans="1:12" ht="33" customHeight="1">
      <c r="A292" s="222"/>
      <c r="B292" s="59" t="s">
        <v>326</v>
      </c>
      <c r="C292" s="8"/>
      <c r="D292" s="70"/>
      <c r="E292" s="70" t="s">
        <v>325</v>
      </c>
      <c r="F292" s="74">
        <f>G292+L292</f>
        <v>273000</v>
      </c>
      <c r="G292" s="133">
        <v>273000</v>
      </c>
      <c r="H292" s="133"/>
      <c r="I292" s="133">
        <v>273000</v>
      </c>
      <c r="J292" s="133"/>
      <c r="K292" s="133"/>
      <c r="L292" s="133"/>
    </row>
    <row r="293" spans="1:12" ht="18.75">
      <c r="A293" s="224"/>
      <c r="B293" s="183" t="s">
        <v>372</v>
      </c>
      <c r="C293" s="184"/>
      <c r="D293" s="184"/>
      <c r="E293" s="185"/>
      <c r="F293" s="112">
        <f>F13+F254+F283</f>
        <v>16502840</v>
      </c>
      <c r="G293" s="112">
        <f>G13+G254+G283</f>
        <v>11757909</v>
      </c>
      <c r="H293" s="112">
        <f>H13+H254+H283</f>
        <v>5383921</v>
      </c>
      <c r="I293" s="112">
        <f>I13+I254+I283</f>
        <v>349520</v>
      </c>
      <c r="J293" s="112">
        <f>J13+J254+J283</f>
        <v>10000</v>
      </c>
      <c r="K293" s="221"/>
      <c r="L293" s="112">
        <f>L13+L254+L283</f>
        <v>4744931</v>
      </c>
    </row>
    <row r="294" ht="15.75">
      <c r="A294" s="223"/>
    </row>
    <row r="295" ht="15.75">
      <c r="A295" s="223"/>
    </row>
  </sheetData>
  <mergeCells count="20">
    <mergeCell ref="A254:A257"/>
    <mergeCell ref="A283:A293"/>
    <mergeCell ref="B283:E283"/>
    <mergeCell ref="B282:E282"/>
    <mergeCell ref="A6:L6"/>
    <mergeCell ref="C8:E8"/>
    <mergeCell ref="E9:E11"/>
    <mergeCell ref="H10:K10"/>
    <mergeCell ref="L9:L11"/>
    <mergeCell ref="B8:B11"/>
    <mergeCell ref="C9:C11"/>
    <mergeCell ref="D9:D11"/>
    <mergeCell ref="F9:F11"/>
    <mergeCell ref="G10:G11"/>
    <mergeCell ref="A8:A11"/>
    <mergeCell ref="F8:K8"/>
    <mergeCell ref="G9:K9"/>
    <mergeCell ref="B293:E293"/>
    <mergeCell ref="B13:E13"/>
    <mergeCell ref="B254:E254"/>
  </mergeCells>
  <printOptions/>
  <pageMargins left="0.34" right="0.36" top="0.3937007874015748" bottom="0.7874015748031497" header="0.3937007874015748" footer="0.5118110236220472"/>
  <pageSetup horizontalDpi="600" verticalDpi="600" orientation="landscape" paperSize="9" scale="99" r:id="rId1"/>
  <rowBreaks count="10" manualBreakCount="10">
    <brk id="30" max="11" man="1"/>
    <brk id="58" max="255" man="1"/>
    <brk id="113" max="255" man="1"/>
    <brk id="132" max="255" man="1"/>
    <brk id="158" max="11" man="1"/>
    <brk id="182" max="11" man="1"/>
    <brk id="205" max="11" man="1"/>
    <brk id="228" max="255" man="1"/>
    <brk id="253" max="255" man="1"/>
    <brk id="27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H1" sqref="H1:H4"/>
    </sheetView>
  </sheetViews>
  <sheetFormatPr defaultColWidth="9.00390625" defaultRowHeight="12.75"/>
  <cols>
    <col min="1" max="1" width="4.375" style="1" customWidth="1"/>
    <col min="2" max="2" width="35.375" style="1" customWidth="1"/>
    <col min="3" max="3" width="13.625" style="1" customWidth="1"/>
    <col min="4" max="4" width="7.25390625" style="1" customWidth="1"/>
    <col min="5" max="5" width="10.875" style="148" customWidth="1"/>
    <col min="6" max="6" width="10.375" style="1" customWidth="1"/>
    <col min="7" max="7" width="13.75390625" style="1" customWidth="1"/>
    <col min="8" max="8" width="14.625" style="1" customWidth="1"/>
    <col min="9" max="10" width="13.75390625" style="1" customWidth="1"/>
    <col min="11" max="16384" width="9.125" style="1" customWidth="1"/>
  </cols>
  <sheetData>
    <row r="1" ht="15.75">
      <c r="H1" s="1" t="s">
        <v>46</v>
      </c>
    </row>
    <row r="2" ht="16.5" customHeight="1">
      <c r="H2" s="1" t="s">
        <v>421</v>
      </c>
    </row>
    <row r="3" spans="6:8" ht="15.75">
      <c r="F3" s="2"/>
      <c r="H3" s="1" t="s">
        <v>428</v>
      </c>
    </row>
    <row r="4" ht="15.75">
      <c r="H4" s="1" t="s">
        <v>423</v>
      </c>
    </row>
    <row r="6" spans="1:10" ht="15.75" customHeight="1">
      <c r="A6" s="214" t="s">
        <v>94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5.7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9" ht="15.75">
      <c r="J9" s="3" t="s">
        <v>6</v>
      </c>
    </row>
    <row r="10" spans="1:10" s="25" customFormat="1" ht="12.75" customHeight="1">
      <c r="A10" s="197" t="s">
        <v>2</v>
      </c>
      <c r="B10" s="197" t="s">
        <v>84</v>
      </c>
      <c r="C10" s="197" t="s">
        <v>48</v>
      </c>
      <c r="D10" s="197" t="s">
        <v>13</v>
      </c>
      <c r="E10" s="197" t="s">
        <v>14</v>
      </c>
      <c r="F10" s="197" t="s">
        <v>96</v>
      </c>
      <c r="G10" s="199" t="s">
        <v>95</v>
      </c>
      <c r="H10" s="200"/>
      <c r="I10" s="200"/>
      <c r="J10" s="201"/>
    </row>
    <row r="11" spans="1:10" s="25" customFormat="1" ht="53.25" customHeight="1">
      <c r="A11" s="198"/>
      <c r="B11" s="198"/>
      <c r="C11" s="198"/>
      <c r="D11" s="198"/>
      <c r="E11" s="202"/>
      <c r="F11" s="198"/>
      <c r="G11" s="21" t="s">
        <v>72</v>
      </c>
      <c r="H11" s="21" t="s">
        <v>21</v>
      </c>
      <c r="I11" s="21" t="s">
        <v>73</v>
      </c>
      <c r="J11" s="21" t="s">
        <v>74</v>
      </c>
    </row>
    <row r="12" spans="1:10" s="15" customFormat="1" ht="11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33.75" customHeight="1">
      <c r="A13" s="122" t="s">
        <v>37</v>
      </c>
      <c r="B13" s="20" t="s">
        <v>429</v>
      </c>
      <c r="C13" s="26" t="s">
        <v>331</v>
      </c>
      <c r="D13" s="49">
        <v>900</v>
      </c>
      <c r="E13" s="49">
        <v>90015</v>
      </c>
      <c r="F13" s="121">
        <v>32000</v>
      </c>
      <c r="G13" s="121">
        <v>32000</v>
      </c>
      <c r="H13" s="79"/>
      <c r="I13" s="48"/>
      <c r="J13" s="48"/>
    </row>
    <row r="14" spans="1:10" ht="32.25" customHeight="1">
      <c r="A14" s="122" t="s">
        <v>38</v>
      </c>
      <c r="B14" s="26" t="s">
        <v>365</v>
      </c>
      <c r="C14" s="26" t="s">
        <v>331</v>
      </c>
      <c r="D14" s="142" t="s">
        <v>131</v>
      </c>
      <c r="E14" s="143" t="s">
        <v>290</v>
      </c>
      <c r="F14" s="27">
        <v>40000</v>
      </c>
      <c r="G14" s="27">
        <v>40000</v>
      </c>
      <c r="H14" s="27"/>
      <c r="I14" s="27"/>
      <c r="J14" s="79"/>
    </row>
    <row r="15" spans="1:10" ht="30.75" customHeight="1">
      <c r="A15" s="122" t="s">
        <v>39</v>
      </c>
      <c r="B15" s="20" t="s">
        <v>366</v>
      </c>
      <c r="C15" s="26" t="s">
        <v>331</v>
      </c>
      <c r="D15" s="49">
        <v>600</v>
      </c>
      <c r="E15" s="49">
        <v>60095</v>
      </c>
      <c r="F15" s="27">
        <v>121000</v>
      </c>
      <c r="G15" s="27">
        <v>121000</v>
      </c>
      <c r="H15" s="27"/>
      <c r="I15" s="27"/>
      <c r="J15" s="27"/>
    </row>
    <row r="16" spans="1:10" ht="28.5" customHeight="1">
      <c r="A16" s="122" t="s">
        <v>40</v>
      </c>
      <c r="B16" s="117" t="s">
        <v>368</v>
      </c>
      <c r="C16" s="26" t="s">
        <v>331</v>
      </c>
      <c r="D16" s="49">
        <v>750</v>
      </c>
      <c r="E16" s="49">
        <v>75023</v>
      </c>
      <c r="F16" s="27">
        <v>15350</v>
      </c>
      <c r="G16" s="27">
        <v>15350</v>
      </c>
      <c r="H16" s="6"/>
      <c r="I16" s="6"/>
      <c r="J16" s="6"/>
    </row>
    <row r="17" spans="1:10" ht="31.5" customHeight="1">
      <c r="A17" s="123" t="s">
        <v>367</v>
      </c>
      <c r="B17" s="136" t="s">
        <v>430</v>
      </c>
      <c r="C17" s="118" t="s">
        <v>331</v>
      </c>
      <c r="D17" s="144">
        <v>801</v>
      </c>
      <c r="E17" s="144">
        <v>80101</v>
      </c>
      <c r="F17" s="216">
        <v>30000</v>
      </c>
      <c r="G17" s="216">
        <v>30000</v>
      </c>
      <c r="H17" s="119"/>
      <c r="I17" s="120"/>
      <c r="J17" s="119"/>
    </row>
    <row r="18" spans="1:10" ht="45.75" customHeight="1">
      <c r="A18" s="122" t="s">
        <v>42</v>
      </c>
      <c r="B18" s="20" t="s">
        <v>386</v>
      </c>
      <c r="C18" s="118" t="s">
        <v>331</v>
      </c>
      <c r="D18" s="49">
        <v>921</v>
      </c>
      <c r="E18" s="49">
        <v>92195</v>
      </c>
      <c r="F18" s="27">
        <v>325000</v>
      </c>
      <c r="G18" s="27">
        <v>54200</v>
      </c>
      <c r="H18" s="6"/>
      <c r="I18" s="5"/>
      <c r="J18" s="217">
        <v>270800</v>
      </c>
    </row>
    <row r="19" spans="1:10" ht="52.5" customHeight="1">
      <c r="A19" s="122" t="s">
        <v>381</v>
      </c>
      <c r="B19" s="20" t="s">
        <v>387</v>
      </c>
      <c r="C19" s="118" t="s">
        <v>331</v>
      </c>
      <c r="D19" s="49">
        <v>926</v>
      </c>
      <c r="E19" s="49">
        <v>92695</v>
      </c>
      <c r="F19" s="27">
        <v>30000</v>
      </c>
      <c r="G19" s="27">
        <v>5000</v>
      </c>
      <c r="H19" s="6"/>
      <c r="I19" s="5"/>
      <c r="J19" s="218">
        <v>25000</v>
      </c>
    </row>
    <row r="20" spans="1:10" ht="31.5" customHeight="1">
      <c r="A20" s="122" t="s">
        <v>382</v>
      </c>
      <c r="B20" s="20" t="s">
        <v>431</v>
      </c>
      <c r="C20" s="26" t="s">
        <v>331</v>
      </c>
      <c r="D20" s="49">
        <v>900</v>
      </c>
      <c r="E20" s="49">
        <v>90015</v>
      </c>
      <c r="F20" s="27">
        <v>10000</v>
      </c>
      <c r="G20" s="27">
        <v>10000</v>
      </c>
      <c r="H20" s="6"/>
      <c r="I20" s="5"/>
      <c r="J20" s="6"/>
    </row>
    <row r="21" spans="1:10" ht="31.5" customHeight="1">
      <c r="A21" s="122" t="s">
        <v>383</v>
      </c>
      <c r="B21" s="20" t="s">
        <v>397</v>
      </c>
      <c r="C21" s="118" t="s">
        <v>331</v>
      </c>
      <c r="D21" s="49">
        <v>600</v>
      </c>
      <c r="E21" s="49">
        <v>60016</v>
      </c>
      <c r="F21" s="27">
        <v>50000</v>
      </c>
      <c r="G21" s="27">
        <v>50000</v>
      </c>
      <c r="H21" s="6"/>
      <c r="I21" s="5"/>
      <c r="J21" s="6"/>
    </row>
    <row r="22" spans="1:10" ht="31.5" customHeight="1">
      <c r="A22" s="122" t="s">
        <v>432</v>
      </c>
      <c r="B22" s="20" t="s">
        <v>398</v>
      </c>
      <c r="C22" s="118" t="s">
        <v>331</v>
      </c>
      <c r="D22" s="49">
        <v>600</v>
      </c>
      <c r="E22" s="49">
        <v>60016</v>
      </c>
      <c r="F22" s="27">
        <v>30000</v>
      </c>
      <c r="G22" s="27">
        <v>30000</v>
      </c>
      <c r="H22" s="6"/>
      <c r="I22" s="5"/>
      <c r="J22" s="6"/>
    </row>
    <row r="23" spans="1:10" ht="31.5" customHeight="1">
      <c r="A23" s="122" t="s">
        <v>384</v>
      </c>
      <c r="B23" s="20" t="s">
        <v>399</v>
      </c>
      <c r="C23" s="118" t="s">
        <v>331</v>
      </c>
      <c r="D23" s="49">
        <v>600</v>
      </c>
      <c r="E23" s="49">
        <v>60016</v>
      </c>
      <c r="F23" s="27">
        <v>30000</v>
      </c>
      <c r="G23" s="27">
        <v>30000</v>
      </c>
      <c r="H23" s="6"/>
      <c r="I23" s="5"/>
      <c r="J23" s="6"/>
    </row>
    <row r="24" spans="1:10" ht="31.5" customHeight="1">
      <c r="A24" s="123" t="s">
        <v>385</v>
      </c>
      <c r="B24" s="136" t="s">
        <v>388</v>
      </c>
      <c r="C24" s="118" t="s">
        <v>331</v>
      </c>
      <c r="D24" s="144">
        <v>700</v>
      </c>
      <c r="E24" s="144">
        <v>70005</v>
      </c>
      <c r="F24" s="216">
        <v>16995</v>
      </c>
      <c r="G24" s="216">
        <v>16995</v>
      </c>
      <c r="H24" s="119"/>
      <c r="I24" s="120"/>
      <c r="J24" s="119"/>
    </row>
    <row r="25" spans="1:10" ht="33" customHeight="1" thickBot="1">
      <c r="A25" s="138"/>
      <c r="B25" s="139" t="s">
        <v>346</v>
      </c>
      <c r="C25" s="140"/>
      <c r="D25" s="145"/>
      <c r="E25" s="145"/>
      <c r="F25" s="105">
        <f>SUM(F13:F24)</f>
        <v>730345</v>
      </c>
      <c r="G25" s="105">
        <f>SUM(G13:G24)</f>
        <v>434545</v>
      </c>
      <c r="H25" s="140"/>
      <c r="I25" s="102"/>
      <c r="J25" s="141">
        <f>SUM(J13:J24)</f>
        <v>295800</v>
      </c>
    </row>
    <row r="26" spans="1:10" ht="33.75" customHeight="1">
      <c r="A26" s="86"/>
      <c r="B26" s="86"/>
      <c r="C26" s="86"/>
      <c r="D26" s="86"/>
      <c r="E26" s="149"/>
      <c r="F26" s="137"/>
      <c r="G26" s="86"/>
      <c r="H26" s="86"/>
      <c r="I26" s="86"/>
      <c r="J26" s="86"/>
    </row>
    <row r="27" spans="1:10" ht="33" customHeight="1">
      <c r="A27" s="86"/>
      <c r="B27" s="86"/>
      <c r="C27" s="86"/>
      <c r="D27" s="86"/>
      <c r="E27" s="149"/>
      <c r="F27" s="86"/>
      <c r="G27" s="86"/>
      <c r="H27" s="86"/>
      <c r="I27" s="86"/>
      <c r="J27" s="86"/>
    </row>
    <row r="28" spans="1:10" ht="15.75">
      <c r="A28" s="86"/>
      <c r="B28" s="86"/>
      <c r="C28" s="86"/>
      <c r="D28" s="86"/>
      <c r="E28" s="149"/>
      <c r="F28" s="86"/>
      <c r="G28" s="86"/>
      <c r="H28" s="86"/>
      <c r="I28" s="86"/>
      <c r="J28" s="86"/>
    </row>
  </sheetData>
  <mergeCells count="8"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A19">
      <selection activeCell="A6" sqref="A6:O7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3" width="13.125" style="1" customWidth="1"/>
    <col min="4" max="4" width="6.125" style="1" customWidth="1"/>
    <col min="5" max="5" width="7.75390625" style="1" customWidth="1"/>
    <col min="6" max="7" width="9.875" style="1" customWidth="1"/>
    <col min="8" max="8" width="10.625" style="1" customWidth="1"/>
    <col min="9" max="9" width="10.875" style="1" customWidth="1"/>
    <col min="10" max="10" width="7.875" style="1" bestFit="1" customWidth="1"/>
    <col min="11" max="11" width="6.625" style="1" bestFit="1" customWidth="1"/>
    <col min="12" max="12" width="10.125" style="1" customWidth="1"/>
    <col min="13" max="13" width="9.875" style="1" customWidth="1"/>
    <col min="14" max="14" width="11.125" style="1" customWidth="1"/>
    <col min="15" max="15" width="10.75390625" style="1" customWidth="1"/>
    <col min="16" max="16384" width="9.125" style="1" customWidth="1"/>
  </cols>
  <sheetData>
    <row r="1" ht="15.75">
      <c r="L1" s="1" t="s">
        <v>83</v>
      </c>
    </row>
    <row r="2" ht="16.5" customHeight="1">
      <c r="L2" s="1" t="s">
        <v>421</v>
      </c>
    </row>
    <row r="3" spans="8:12" ht="15.75">
      <c r="H3" s="2"/>
      <c r="L3" s="1" t="s">
        <v>422</v>
      </c>
    </row>
    <row r="4" ht="15" customHeight="1">
      <c r="L4" s="1" t="s">
        <v>424</v>
      </c>
    </row>
    <row r="5" ht="15" customHeight="1"/>
    <row r="6" spans="1:15" ht="15" customHeight="1">
      <c r="A6" s="214" t="s">
        <v>47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ht="1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9" ht="15.75">
      <c r="O9" s="3" t="s">
        <v>6</v>
      </c>
    </row>
    <row r="10" spans="1:15" s="25" customFormat="1" ht="24.75" customHeight="1">
      <c r="A10" s="197" t="s">
        <v>2</v>
      </c>
      <c r="B10" s="197" t="s">
        <v>97</v>
      </c>
      <c r="C10" s="197" t="s">
        <v>48</v>
      </c>
      <c r="D10" s="197" t="s">
        <v>13</v>
      </c>
      <c r="E10" s="197" t="s">
        <v>14</v>
      </c>
      <c r="F10" s="204" t="s">
        <v>49</v>
      </c>
      <c r="G10" s="205"/>
      <c r="H10" s="197" t="s">
        <v>50</v>
      </c>
      <c r="I10" s="197" t="s">
        <v>51</v>
      </c>
      <c r="J10" s="199" t="s">
        <v>100</v>
      </c>
      <c r="K10" s="200"/>
      <c r="L10" s="200"/>
      <c r="M10" s="201"/>
      <c r="N10" s="197" t="s">
        <v>101</v>
      </c>
      <c r="O10" s="197" t="s">
        <v>123</v>
      </c>
    </row>
    <row r="11" spans="1:15" s="25" customFormat="1" ht="53.25" customHeight="1">
      <c r="A11" s="203"/>
      <c r="B11" s="203"/>
      <c r="C11" s="203"/>
      <c r="D11" s="203"/>
      <c r="E11" s="198"/>
      <c r="F11" s="21" t="s">
        <v>98</v>
      </c>
      <c r="G11" s="21" t="s">
        <v>99</v>
      </c>
      <c r="H11" s="203"/>
      <c r="I11" s="203"/>
      <c r="J11" s="41" t="s">
        <v>72</v>
      </c>
      <c r="K11" s="41" t="s">
        <v>21</v>
      </c>
      <c r="L11" s="41" t="s">
        <v>73</v>
      </c>
      <c r="M11" s="41" t="s">
        <v>74</v>
      </c>
      <c r="N11" s="203"/>
      <c r="O11" s="203"/>
    </row>
    <row r="12" spans="1:15" s="15" customFormat="1" ht="11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</row>
    <row r="13" spans="1:15" s="2" customFormat="1" ht="117.75" customHeight="1">
      <c r="A13" s="44" t="s">
        <v>37</v>
      </c>
      <c r="B13" s="45" t="s">
        <v>337</v>
      </c>
      <c r="C13" s="44" t="s">
        <v>332</v>
      </c>
      <c r="D13" s="83" t="s">
        <v>131</v>
      </c>
      <c r="E13" s="83" t="s">
        <v>290</v>
      </c>
      <c r="F13" s="46">
        <v>2004</v>
      </c>
      <c r="G13" s="46">
        <v>2005</v>
      </c>
      <c r="H13" s="47">
        <v>2631554</v>
      </c>
      <c r="I13" s="47">
        <v>2618454</v>
      </c>
      <c r="J13" s="47">
        <v>316554</v>
      </c>
      <c r="K13" s="47"/>
      <c r="L13" s="47">
        <v>800000</v>
      </c>
      <c r="M13" s="47">
        <v>1501900</v>
      </c>
      <c r="N13" s="47"/>
      <c r="O13" s="47"/>
    </row>
    <row r="14" spans="1:15" s="43" customFormat="1" ht="51.75" customHeight="1">
      <c r="A14" s="44" t="s">
        <v>38</v>
      </c>
      <c r="B14" s="45" t="s">
        <v>333</v>
      </c>
      <c r="C14" s="44" t="s">
        <v>332</v>
      </c>
      <c r="D14" s="46">
        <v>600</v>
      </c>
      <c r="E14" s="46">
        <v>60016</v>
      </c>
      <c r="F14" s="46">
        <v>2004</v>
      </c>
      <c r="G14" s="46">
        <v>2005</v>
      </c>
      <c r="H14" s="47">
        <v>448205</v>
      </c>
      <c r="I14" s="47">
        <v>448205</v>
      </c>
      <c r="J14" s="47">
        <v>32231</v>
      </c>
      <c r="K14" s="47"/>
      <c r="L14" s="47">
        <v>35000</v>
      </c>
      <c r="M14" s="84">
        <v>380974</v>
      </c>
      <c r="N14" s="47"/>
      <c r="O14" s="47"/>
    </row>
    <row r="15" spans="1:15" s="43" customFormat="1" ht="98.25" customHeight="1">
      <c r="A15" s="44" t="s">
        <v>334</v>
      </c>
      <c r="B15" s="45" t="s">
        <v>335</v>
      </c>
      <c r="C15" s="44" t="s">
        <v>332</v>
      </c>
      <c r="D15" s="46">
        <v>600</v>
      </c>
      <c r="E15" s="46">
        <v>60016</v>
      </c>
      <c r="F15" s="46">
        <v>2004</v>
      </c>
      <c r="G15" s="46">
        <v>2005</v>
      </c>
      <c r="H15" s="47">
        <v>720391</v>
      </c>
      <c r="I15" s="47">
        <v>707097</v>
      </c>
      <c r="J15" s="47">
        <v>49765</v>
      </c>
      <c r="K15" s="47"/>
      <c r="L15" s="47">
        <v>45000</v>
      </c>
      <c r="M15" s="85">
        <v>612332</v>
      </c>
      <c r="N15" s="47"/>
      <c r="O15" s="47"/>
    </row>
    <row r="16" spans="1:15" s="43" customFormat="1" ht="89.25" customHeight="1">
      <c r="A16" s="44" t="s">
        <v>40</v>
      </c>
      <c r="B16" s="45" t="s">
        <v>336</v>
      </c>
      <c r="C16" s="44" t="s">
        <v>332</v>
      </c>
      <c r="D16" s="46">
        <v>900</v>
      </c>
      <c r="E16" s="46">
        <v>90001</v>
      </c>
      <c r="F16" s="46">
        <v>2004</v>
      </c>
      <c r="G16" s="46">
        <v>2007</v>
      </c>
      <c r="H16" s="47">
        <v>344400</v>
      </c>
      <c r="I16" s="47">
        <v>279480</v>
      </c>
      <c r="J16" s="47">
        <v>279480</v>
      </c>
      <c r="K16" s="47"/>
      <c r="L16" s="47"/>
      <c r="M16" s="47"/>
      <c r="N16" s="47"/>
      <c r="O16" s="47"/>
    </row>
    <row r="17" spans="1:15" s="43" customFormat="1" ht="31.5" customHeight="1">
      <c r="A17" s="44"/>
      <c r="B17" s="20" t="s">
        <v>362</v>
      </c>
      <c r="C17" s="26" t="s">
        <v>331</v>
      </c>
      <c r="D17" s="49">
        <v>900</v>
      </c>
      <c r="E17" s="49">
        <v>90001</v>
      </c>
      <c r="F17" s="49">
        <v>2004</v>
      </c>
      <c r="G17" s="49">
        <v>2004</v>
      </c>
      <c r="H17" s="48">
        <v>15000</v>
      </c>
      <c r="I17" s="48"/>
      <c r="J17" s="48"/>
      <c r="K17" s="48"/>
      <c r="L17" s="48"/>
      <c r="M17" s="48"/>
      <c r="N17" s="48"/>
      <c r="O17" s="48"/>
    </row>
    <row r="18" spans="1:15" s="43" customFormat="1" ht="33" customHeight="1">
      <c r="A18" s="26"/>
      <c r="B18" s="20" t="s">
        <v>338</v>
      </c>
      <c r="C18" s="26" t="s">
        <v>331</v>
      </c>
      <c r="D18" s="49">
        <v>900</v>
      </c>
      <c r="E18" s="49">
        <v>90001</v>
      </c>
      <c r="F18" s="49">
        <v>2004</v>
      </c>
      <c r="G18" s="49">
        <v>2005</v>
      </c>
      <c r="H18" s="48">
        <v>59400</v>
      </c>
      <c r="I18" s="48">
        <v>40000</v>
      </c>
      <c r="J18" s="48">
        <v>40000</v>
      </c>
      <c r="K18" s="48"/>
      <c r="L18" s="48"/>
      <c r="M18" s="48"/>
      <c r="N18" s="48"/>
      <c r="O18" s="48"/>
    </row>
    <row r="19" spans="1:15" s="43" customFormat="1" ht="43.5" customHeight="1">
      <c r="A19" s="26"/>
      <c r="B19" s="20" t="s">
        <v>339</v>
      </c>
      <c r="C19" s="26" t="s">
        <v>332</v>
      </c>
      <c r="D19" s="49">
        <v>900</v>
      </c>
      <c r="E19" s="49">
        <v>90001</v>
      </c>
      <c r="F19" s="49">
        <v>2004</v>
      </c>
      <c r="G19" s="49">
        <v>2005</v>
      </c>
      <c r="H19" s="48">
        <v>270000</v>
      </c>
      <c r="I19" s="48">
        <v>239480</v>
      </c>
      <c r="J19" s="48">
        <v>239480</v>
      </c>
      <c r="K19" s="48"/>
      <c r="L19" s="48"/>
      <c r="M19" s="48"/>
      <c r="N19" s="48"/>
      <c r="O19" s="48"/>
    </row>
    <row r="20" spans="1:15" s="43" customFormat="1" ht="27" customHeight="1">
      <c r="A20" s="44" t="s">
        <v>41</v>
      </c>
      <c r="B20" s="45" t="s">
        <v>340</v>
      </c>
      <c r="C20" s="44" t="s">
        <v>331</v>
      </c>
      <c r="D20" s="46">
        <v>900</v>
      </c>
      <c r="E20" s="46">
        <v>90001</v>
      </c>
      <c r="F20" s="46">
        <v>2005</v>
      </c>
      <c r="G20" s="46">
        <v>2007</v>
      </c>
      <c r="H20" s="47">
        <v>3225000</v>
      </c>
      <c r="I20" s="47">
        <v>225000</v>
      </c>
      <c r="J20" s="47">
        <v>75000</v>
      </c>
      <c r="K20" s="47"/>
      <c r="L20" s="47">
        <v>150000</v>
      </c>
      <c r="M20" s="47">
        <v>0</v>
      </c>
      <c r="N20" s="47">
        <v>1000000</v>
      </c>
      <c r="O20" s="47">
        <v>2000000</v>
      </c>
    </row>
    <row r="21" spans="1:15" s="43" customFormat="1" ht="28.5" customHeight="1">
      <c r="A21" s="44"/>
      <c r="B21" s="20" t="s">
        <v>345</v>
      </c>
      <c r="C21" s="26" t="s">
        <v>331</v>
      </c>
      <c r="D21" s="49">
        <v>900</v>
      </c>
      <c r="E21" s="49">
        <v>90001</v>
      </c>
      <c r="F21" s="49">
        <v>2005</v>
      </c>
      <c r="G21" s="49">
        <v>2005</v>
      </c>
      <c r="H21" s="48">
        <v>75000</v>
      </c>
      <c r="I21" s="48">
        <v>75000</v>
      </c>
      <c r="J21" s="48">
        <v>75000</v>
      </c>
      <c r="K21" s="48"/>
      <c r="L21" s="48"/>
      <c r="M21" s="48"/>
      <c r="N21" s="48"/>
      <c r="O21" s="47"/>
    </row>
    <row r="22" spans="1:15" s="43" customFormat="1" ht="40.5" customHeight="1">
      <c r="A22" s="44"/>
      <c r="B22" s="20" t="s">
        <v>344</v>
      </c>
      <c r="C22" s="26" t="s">
        <v>331</v>
      </c>
      <c r="D22" s="49">
        <v>900</v>
      </c>
      <c r="E22" s="49">
        <v>90001</v>
      </c>
      <c r="F22" s="49">
        <v>2005</v>
      </c>
      <c r="G22" s="49">
        <v>2005</v>
      </c>
      <c r="H22" s="48">
        <v>150000</v>
      </c>
      <c r="I22" s="48">
        <v>150000</v>
      </c>
      <c r="J22" s="48"/>
      <c r="K22" s="48"/>
      <c r="L22" s="48">
        <v>150000</v>
      </c>
      <c r="M22" s="48"/>
      <c r="N22" s="48"/>
      <c r="O22" s="47"/>
    </row>
    <row r="23" spans="1:15" s="43" customFormat="1" ht="40.5" customHeight="1">
      <c r="A23" s="26"/>
      <c r="B23" s="20" t="s">
        <v>340</v>
      </c>
      <c r="C23" s="26" t="s">
        <v>331</v>
      </c>
      <c r="D23" s="49">
        <v>900</v>
      </c>
      <c r="E23" s="49">
        <v>90001</v>
      </c>
      <c r="F23" s="49">
        <v>2006</v>
      </c>
      <c r="G23" s="49">
        <v>2007</v>
      </c>
      <c r="H23" s="48">
        <v>3000000</v>
      </c>
      <c r="I23" s="48"/>
      <c r="J23" s="48"/>
      <c r="K23" s="48"/>
      <c r="L23" s="48"/>
      <c r="M23" s="48">
        <v>0</v>
      </c>
      <c r="N23" s="48">
        <v>1000000</v>
      </c>
      <c r="O23" s="48">
        <v>2000000</v>
      </c>
    </row>
    <row r="24" spans="1:15" ht="15.75">
      <c r="A24" s="87" t="s">
        <v>42</v>
      </c>
      <c r="B24" s="87" t="s">
        <v>341</v>
      </c>
      <c r="C24" s="87" t="s">
        <v>331</v>
      </c>
      <c r="D24" s="87">
        <v>900</v>
      </c>
      <c r="E24" s="87">
        <v>90015</v>
      </c>
      <c r="F24" s="87">
        <v>2004</v>
      </c>
      <c r="G24" s="46">
        <v>2006</v>
      </c>
      <c r="H24" s="89">
        <f>H25+H26</f>
        <v>309240</v>
      </c>
      <c r="I24" s="111">
        <f>J24+K24+L24</f>
        <v>91350</v>
      </c>
      <c r="J24" s="111">
        <f>SUM(J25:J26)</f>
        <v>91350</v>
      </c>
      <c r="K24" s="89"/>
      <c r="L24" s="89"/>
      <c r="M24" s="111"/>
      <c r="N24" s="111">
        <f>SUM(N25:N26)</f>
        <v>180680</v>
      </c>
      <c r="O24" s="89"/>
    </row>
    <row r="25" spans="1:15" ht="39">
      <c r="A25" s="6"/>
      <c r="B25" s="88" t="s">
        <v>342</v>
      </c>
      <c r="C25" s="49" t="s">
        <v>331</v>
      </c>
      <c r="D25" s="49">
        <v>900</v>
      </c>
      <c r="E25" s="49">
        <v>90015</v>
      </c>
      <c r="F25" s="49">
        <v>2004</v>
      </c>
      <c r="G25" s="49">
        <v>2006</v>
      </c>
      <c r="H25" s="48">
        <v>106925</v>
      </c>
      <c r="I25" s="48">
        <v>30450</v>
      </c>
      <c r="J25" s="48">
        <v>30450</v>
      </c>
      <c r="K25" s="48"/>
      <c r="L25" s="48"/>
      <c r="M25" s="48"/>
      <c r="N25" s="48">
        <v>61920</v>
      </c>
      <c r="O25" s="48"/>
    </row>
    <row r="26" spans="1:15" ht="39">
      <c r="A26" s="6"/>
      <c r="B26" s="88" t="s">
        <v>343</v>
      </c>
      <c r="C26" s="49" t="s">
        <v>332</v>
      </c>
      <c r="D26" s="49">
        <v>900</v>
      </c>
      <c r="E26" s="49">
        <v>90015</v>
      </c>
      <c r="F26" s="49">
        <v>2004</v>
      </c>
      <c r="G26" s="49">
        <v>2006</v>
      </c>
      <c r="H26" s="48">
        <v>202315</v>
      </c>
      <c r="I26" s="48">
        <v>60900</v>
      </c>
      <c r="J26" s="48">
        <v>60900</v>
      </c>
      <c r="K26" s="48"/>
      <c r="L26" s="48"/>
      <c r="M26" s="48"/>
      <c r="N26" s="48">
        <v>118760</v>
      </c>
      <c r="O26" s="48"/>
    </row>
    <row r="27" spans="1:15" ht="15.75">
      <c r="A27" s="6"/>
      <c r="B27" s="87" t="s">
        <v>346</v>
      </c>
      <c r="C27" s="46"/>
      <c r="D27" s="46"/>
      <c r="E27" s="46"/>
      <c r="F27" s="46"/>
      <c r="G27" s="46"/>
      <c r="H27" s="47">
        <f>H13+H14+H15+H16+H20+H24</f>
        <v>7678790</v>
      </c>
      <c r="I27" s="47">
        <f>I13+I14+I15+I16+I20+I24</f>
        <v>4369586</v>
      </c>
      <c r="J27" s="47">
        <f>J13+J14+J15+J16+J20+J24</f>
        <v>844380</v>
      </c>
      <c r="K27" s="46"/>
      <c r="L27" s="47">
        <f>L13+L14+L15+L20</f>
        <v>1030000</v>
      </c>
      <c r="M27" s="47">
        <f>M13+M14+M15+M16+M20+M24</f>
        <v>2495206</v>
      </c>
      <c r="N27" s="47">
        <f>N13+N14+N15+N16+N20+N24</f>
        <v>1180680</v>
      </c>
      <c r="O27" s="47">
        <f>O13+O14+O15+O16+O20+O24</f>
        <v>2000000</v>
      </c>
    </row>
  </sheetData>
  <mergeCells count="12">
    <mergeCell ref="F10:G10"/>
    <mergeCell ref="E10:E11"/>
    <mergeCell ref="A6:O7"/>
    <mergeCell ref="A10:A11"/>
    <mergeCell ref="B10:B11"/>
    <mergeCell ref="J10:M10"/>
    <mergeCell ref="C10:C11"/>
    <mergeCell ref="D10:D11"/>
    <mergeCell ref="H10:H11"/>
    <mergeCell ref="I10:I11"/>
    <mergeCell ref="N10:N11"/>
    <mergeCell ref="O10:O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1.00390625" style="1" customWidth="1"/>
    <col min="13" max="16384" width="9.125" style="1" customWidth="1"/>
  </cols>
  <sheetData>
    <row r="1" ht="15.75">
      <c r="J1" s="1" t="s">
        <v>52</v>
      </c>
    </row>
    <row r="2" ht="15.75">
      <c r="J2" s="1" t="s">
        <v>7</v>
      </c>
    </row>
    <row r="3" spans="7:10" ht="15.75">
      <c r="G3" s="2"/>
      <c r="J3" s="1" t="s">
        <v>8</v>
      </c>
    </row>
    <row r="4" ht="15.75">
      <c r="J4" s="1" t="s">
        <v>9</v>
      </c>
    </row>
    <row r="6" spans="1:12" ht="15.75" customHeight="1">
      <c r="A6" s="151" t="s">
        <v>103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8" spans="11:12" ht="15.75">
      <c r="K8" s="3"/>
      <c r="L8" s="3" t="s">
        <v>6</v>
      </c>
    </row>
    <row r="9" spans="1:12" s="28" customFormat="1" ht="16.5" customHeight="1">
      <c r="A9" s="208" t="s">
        <v>2</v>
      </c>
      <c r="B9" s="208" t="s">
        <v>54</v>
      </c>
      <c r="C9" s="208" t="s">
        <v>53</v>
      </c>
      <c r="D9" s="208" t="s">
        <v>112</v>
      </c>
      <c r="E9" s="208" t="s">
        <v>35</v>
      </c>
      <c r="F9" s="199" t="s">
        <v>55</v>
      </c>
      <c r="G9" s="201"/>
      <c r="H9" s="208" t="s">
        <v>15</v>
      </c>
      <c r="I9" s="208" t="s">
        <v>5</v>
      </c>
      <c r="J9" s="208"/>
      <c r="K9" s="208"/>
      <c r="L9" s="197" t="s">
        <v>113</v>
      </c>
    </row>
    <row r="10" spans="1:12" s="25" customFormat="1" ht="51">
      <c r="A10" s="208"/>
      <c r="B10" s="208"/>
      <c r="C10" s="208"/>
      <c r="D10" s="208"/>
      <c r="E10" s="208"/>
      <c r="F10" s="21" t="s">
        <v>76</v>
      </c>
      <c r="G10" s="21" t="s">
        <v>77</v>
      </c>
      <c r="H10" s="208"/>
      <c r="I10" s="21" t="s">
        <v>56</v>
      </c>
      <c r="J10" s="21" t="s">
        <v>57</v>
      </c>
      <c r="K10" s="21" t="s">
        <v>58</v>
      </c>
      <c r="L10" s="198"/>
    </row>
    <row r="11" spans="1:12" s="15" customFormat="1" ht="11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26.25">
      <c r="A12" s="38" t="s">
        <v>37</v>
      </c>
      <c r="B12" s="19" t="s">
        <v>75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.75">
      <c r="A13" s="39"/>
      <c r="B13" s="39"/>
      <c r="C13" s="39" t="s">
        <v>85</v>
      </c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5.75">
      <c r="A14" s="39"/>
      <c r="B14" s="39"/>
      <c r="C14" s="39" t="s">
        <v>86</v>
      </c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5.75">
      <c r="A15" s="39"/>
      <c r="B15" s="39"/>
      <c r="C15" s="39" t="s">
        <v>87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>
      <c r="A16" s="39"/>
      <c r="B16" s="39"/>
      <c r="C16" s="39" t="s">
        <v>88</v>
      </c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5.75">
      <c r="A17" s="40"/>
      <c r="B17" s="40"/>
      <c r="C17" s="40" t="s">
        <v>89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>
      <c r="A18" s="206" t="s">
        <v>90</v>
      </c>
      <c r="B18" s="207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.75">
      <c r="A19" s="38" t="s">
        <v>38</v>
      </c>
      <c r="B19" s="19" t="s">
        <v>91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9"/>
      <c r="B20" s="39"/>
      <c r="C20" s="39" t="s">
        <v>85</v>
      </c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5.75">
      <c r="A21" s="39"/>
      <c r="B21" s="39"/>
      <c r="C21" s="39" t="s">
        <v>86</v>
      </c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5.75">
      <c r="A22" s="206" t="s">
        <v>90</v>
      </c>
      <c r="B22" s="207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5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4"/>
      <c r="L26" s="30"/>
    </row>
    <row r="27" spans="1:12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4"/>
      <c r="L27" s="30"/>
    </row>
  </sheetData>
  <mergeCells count="12">
    <mergeCell ref="A6:L6"/>
    <mergeCell ref="C9:C10"/>
    <mergeCell ref="D9:D10"/>
    <mergeCell ref="L9:L10"/>
    <mergeCell ref="E9:E10"/>
    <mergeCell ref="H9:H10"/>
    <mergeCell ref="I9:K9"/>
    <mergeCell ref="F9:G9"/>
    <mergeCell ref="A18:B18"/>
    <mergeCell ref="A22:B22"/>
    <mergeCell ref="A9:A10"/>
    <mergeCell ref="B9:B10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ht="15.75">
      <c r="I1" s="1" t="s">
        <v>59</v>
      </c>
    </row>
    <row r="2" ht="15.75">
      <c r="I2" s="1" t="s">
        <v>7</v>
      </c>
    </row>
    <row r="3" ht="15.75">
      <c r="I3" s="1" t="s">
        <v>8</v>
      </c>
    </row>
    <row r="4" ht="15.75">
      <c r="I4" s="1" t="s">
        <v>9</v>
      </c>
    </row>
    <row r="6" spans="1:10" ht="15.75" customHeight="1">
      <c r="A6" s="151" t="s">
        <v>102</v>
      </c>
      <c r="B6" s="151"/>
      <c r="C6" s="151"/>
      <c r="D6" s="151"/>
      <c r="E6" s="151"/>
      <c r="F6" s="151"/>
      <c r="G6" s="151"/>
      <c r="H6" s="151"/>
      <c r="I6" s="151"/>
      <c r="J6" s="151"/>
    </row>
    <row r="8" spans="9:10" ht="15.75">
      <c r="I8" s="3"/>
      <c r="J8" s="3" t="s">
        <v>6</v>
      </c>
    </row>
    <row r="9" spans="1:10" s="28" customFormat="1" ht="16.5" customHeight="1">
      <c r="A9" s="208" t="s">
        <v>2</v>
      </c>
      <c r="B9" s="208" t="s">
        <v>54</v>
      </c>
      <c r="C9" s="208" t="s">
        <v>53</v>
      </c>
      <c r="D9" s="208" t="s">
        <v>112</v>
      </c>
      <c r="E9" s="208" t="s">
        <v>35</v>
      </c>
      <c r="F9" s="42" t="s">
        <v>5</v>
      </c>
      <c r="G9" s="208" t="s">
        <v>15</v>
      </c>
      <c r="H9" s="208" t="s">
        <v>5</v>
      </c>
      <c r="I9" s="208"/>
      <c r="J9" s="197" t="s">
        <v>113</v>
      </c>
    </row>
    <row r="10" spans="1:10" s="25" customFormat="1" ht="51">
      <c r="A10" s="208"/>
      <c r="B10" s="208"/>
      <c r="C10" s="208"/>
      <c r="D10" s="208"/>
      <c r="E10" s="208"/>
      <c r="F10" s="21" t="s">
        <v>55</v>
      </c>
      <c r="G10" s="208"/>
      <c r="H10" s="21" t="s">
        <v>56</v>
      </c>
      <c r="I10" s="21" t="s">
        <v>58</v>
      </c>
      <c r="J10" s="198"/>
    </row>
    <row r="11" spans="1:10" s="15" customFormat="1" ht="11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8</v>
      </c>
      <c r="H11" s="14">
        <v>9</v>
      </c>
      <c r="I11" s="14">
        <v>11</v>
      </c>
      <c r="J11" s="14">
        <v>12</v>
      </c>
    </row>
    <row r="12" spans="1:10" ht="15.75">
      <c r="A12" s="38" t="s">
        <v>37</v>
      </c>
      <c r="B12" s="19"/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5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.75">
      <c r="A16" s="206" t="s">
        <v>90</v>
      </c>
      <c r="B16" s="207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38" t="s">
        <v>38</v>
      </c>
      <c r="B17" s="19"/>
      <c r="C17" s="38"/>
      <c r="D17" s="38"/>
      <c r="E17" s="38"/>
      <c r="F17" s="38"/>
      <c r="G17" s="38"/>
      <c r="H17" s="38"/>
      <c r="I17" s="38"/>
      <c r="J17" s="38"/>
    </row>
    <row r="18" spans="1:10" ht="15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>
      <c r="A20" s="206" t="s">
        <v>90</v>
      </c>
      <c r="B20" s="207"/>
      <c r="C20" s="29"/>
      <c r="D20" s="29"/>
      <c r="E20" s="29"/>
      <c r="F20" s="29"/>
      <c r="G20" s="29"/>
      <c r="H20" s="29"/>
      <c r="I20" s="29"/>
      <c r="J20" s="29"/>
    </row>
    <row r="21" spans="1:10" ht="15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>
      <c r="A24" s="30"/>
      <c r="B24" s="30"/>
      <c r="C24" s="30"/>
      <c r="D24" s="30"/>
      <c r="E24" s="30"/>
      <c r="F24" s="30"/>
      <c r="G24" s="30"/>
      <c r="H24" s="30"/>
      <c r="I24" s="4"/>
      <c r="J24" s="30"/>
    </row>
    <row r="25" spans="1:10" ht="15.75">
      <c r="A25" s="30"/>
      <c r="B25" s="30"/>
      <c r="C25" s="30"/>
      <c r="D25" s="30"/>
      <c r="E25" s="30"/>
      <c r="F25" s="30"/>
      <c r="G25" s="30"/>
      <c r="H25" s="30"/>
      <c r="I25" s="4"/>
      <c r="J25" s="30"/>
    </row>
  </sheetData>
  <mergeCells count="11">
    <mergeCell ref="A16:B16"/>
    <mergeCell ref="A20:B20"/>
    <mergeCell ref="A9:A10"/>
    <mergeCell ref="B9:B10"/>
    <mergeCell ref="A6:J6"/>
    <mergeCell ref="C9:C10"/>
    <mergeCell ref="D9:D10"/>
    <mergeCell ref="J9:J10"/>
    <mergeCell ref="E9:E10"/>
    <mergeCell ref="G9:G10"/>
    <mergeCell ref="H9:I9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4">
      <selection activeCell="F11" sqref="F11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32.75390625" style="1" customWidth="1"/>
    <col min="4" max="4" width="18.25390625" style="1" customWidth="1"/>
    <col min="5" max="5" width="19.375" style="1" customWidth="1"/>
    <col min="6" max="16384" width="9.125" style="1" customWidth="1"/>
  </cols>
  <sheetData>
    <row r="1" ht="15.75">
      <c r="D1" s="1" t="s">
        <v>52</v>
      </c>
    </row>
    <row r="2" spans="3:4" ht="16.5">
      <c r="C2" s="12"/>
      <c r="D2" s="1" t="s">
        <v>421</v>
      </c>
    </row>
    <row r="3" ht="15.75">
      <c r="D3" s="1" t="s">
        <v>422</v>
      </c>
    </row>
    <row r="4" ht="15.75">
      <c r="D4" s="1" t="s">
        <v>424</v>
      </c>
    </row>
    <row r="6" spans="1:5" ht="15.75">
      <c r="A6" s="213" t="s">
        <v>425</v>
      </c>
      <c r="B6" s="213"/>
      <c r="C6" s="213"/>
      <c r="D6" s="213"/>
      <c r="E6" s="213"/>
    </row>
    <row r="8" ht="34.5" customHeight="1">
      <c r="E8" s="3"/>
    </row>
    <row r="9" spans="1:5" s="31" customFormat="1" ht="38.25">
      <c r="A9" s="21" t="s">
        <v>2</v>
      </c>
      <c r="B9" s="21" t="s">
        <v>53</v>
      </c>
      <c r="C9" s="21" t="s">
        <v>60</v>
      </c>
      <c r="D9" s="21" t="s">
        <v>80</v>
      </c>
      <c r="E9" s="21" t="s">
        <v>81</v>
      </c>
    </row>
    <row r="10" spans="1:5" s="15" customFormat="1" ht="11.25">
      <c r="A10" s="90">
        <v>1</v>
      </c>
      <c r="B10" s="90">
        <v>2</v>
      </c>
      <c r="C10" s="90">
        <v>3</v>
      </c>
      <c r="D10" s="90">
        <v>4</v>
      </c>
      <c r="E10" s="90">
        <v>5</v>
      </c>
    </row>
    <row r="11" spans="1:5" ht="48" customHeight="1">
      <c r="A11" s="64" t="s">
        <v>37</v>
      </c>
      <c r="B11" s="93" t="s">
        <v>347</v>
      </c>
      <c r="C11" s="97" t="s">
        <v>426</v>
      </c>
      <c r="D11" s="61">
        <v>40600</v>
      </c>
      <c r="E11" s="61">
        <v>40600</v>
      </c>
    </row>
    <row r="12" spans="1:5" ht="48" customHeight="1">
      <c r="A12" s="94" t="s">
        <v>38</v>
      </c>
      <c r="B12" s="93" t="s">
        <v>347</v>
      </c>
      <c r="C12" s="97" t="s">
        <v>427</v>
      </c>
      <c r="D12" s="61">
        <v>36000</v>
      </c>
      <c r="E12" s="61">
        <v>36000</v>
      </c>
    </row>
    <row r="13" spans="1:5" ht="30" customHeight="1" thickBot="1">
      <c r="A13" s="95"/>
      <c r="B13" s="96"/>
      <c r="C13" s="104" t="s">
        <v>346</v>
      </c>
      <c r="D13" s="105">
        <v>76600</v>
      </c>
      <c r="E13" s="105">
        <v>76600</v>
      </c>
    </row>
    <row r="14" spans="1:5" ht="15.75">
      <c r="A14" s="86"/>
      <c r="B14" s="91"/>
      <c r="C14" s="86"/>
      <c r="D14" s="86"/>
      <c r="E14" s="86"/>
    </row>
    <row r="15" spans="1:5" ht="15.75">
      <c r="A15" s="86"/>
      <c r="B15" s="91"/>
      <c r="C15" s="86"/>
      <c r="D15" s="86"/>
      <c r="E15" s="86"/>
    </row>
    <row r="16" spans="1:5" ht="15.75">
      <c r="A16" s="86"/>
      <c r="B16" s="91"/>
      <c r="C16" s="86"/>
      <c r="D16" s="86"/>
      <c r="E16" s="86"/>
    </row>
    <row r="17" spans="1:5" ht="15.75">
      <c r="A17" s="86"/>
      <c r="B17" s="91"/>
      <c r="C17" s="86"/>
      <c r="D17" s="86"/>
      <c r="E17" s="86"/>
    </row>
    <row r="18" spans="1:5" ht="15.75">
      <c r="A18" s="86"/>
      <c r="B18" s="91"/>
      <c r="C18" s="86"/>
      <c r="D18" s="86"/>
      <c r="E18" s="86"/>
    </row>
    <row r="19" spans="1:5" ht="15.75">
      <c r="A19" s="86"/>
      <c r="B19" s="91"/>
      <c r="C19" s="86"/>
      <c r="D19" s="86"/>
      <c r="E19" s="86"/>
    </row>
    <row r="20" spans="1:5" ht="15.75">
      <c r="A20" s="86"/>
      <c r="B20" s="91"/>
      <c r="C20" s="86"/>
      <c r="D20" s="86"/>
      <c r="E20" s="86"/>
    </row>
    <row r="21" spans="1:5" ht="15.75">
      <c r="A21" s="86"/>
      <c r="B21" s="91"/>
      <c r="C21" s="86"/>
      <c r="D21" s="86"/>
      <c r="E21" s="86"/>
    </row>
    <row r="22" spans="1:5" ht="15.75">
      <c r="A22" s="86"/>
      <c r="B22" s="91"/>
      <c r="C22" s="86"/>
      <c r="D22" s="86"/>
      <c r="E22" s="86"/>
    </row>
    <row r="23" spans="1:5" ht="15.75">
      <c r="A23" s="86"/>
      <c r="B23" s="91"/>
      <c r="C23" s="86"/>
      <c r="D23" s="86"/>
      <c r="E23" s="86"/>
    </row>
    <row r="24" spans="1:5" ht="15.75">
      <c r="A24" s="86"/>
      <c r="B24" s="91"/>
      <c r="C24" s="86"/>
      <c r="D24" s="86"/>
      <c r="E24" s="86"/>
    </row>
    <row r="25" spans="1:5" ht="15.75">
      <c r="A25" s="86"/>
      <c r="B25" s="91"/>
      <c r="C25" s="86"/>
      <c r="D25" s="86"/>
      <c r="E25" s="86"/>
    </row>
    <row r="26" spans="1:5" ht="15.75">
      <c r="A26" s="86"/>
      <c r="B26" s="91"/>
      <c r="C26" s="86"/>
      <c r="D26" s="86"/>
      <c r="E26" s="86"/>
    </row>
    <row r="27" ht="15.75">
      <c r="B27" s="32"/>
    </row>
    <row r="28" ht="15.75">
      <c r="D28" s="4"/>
    </row>
    <row r="29" ht="15.75">
      <c r="D29" s="4"/>
    </row>
  </sheetData>
  <mergeCells count="1">
    <mergeCell ref="A6:E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Sekretarz</cp:lastModifiedBy>
  <cp:lastPrinted>2005-02-18T11:24:11Z</cp:lastPrinted>
  <dcterms:created xsi:type="dcterms:W3CDTF">2000-10-09T19:11:55Z</dcterms:created>
  <dcterms:modified xsi:type="dcterms:W3CDTF">2005-02-14T19:56:07Z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