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3"/>
  </bookViews>
  <sheets>
    <sheet name="3" sheetId="1" r:id="rId1"/>
    <sheet name="4" sheetId="2" r:id="rId2"/>
    <sheet name="5" sheetId="3" r:id="rId3"/>
    <sheet name="6" sheetId="4" r:id="rId4"/>
    <sheet name="6a" sheetId="5" r:id="rId5"/>
    <sheet name="7" sheetId="6" r:id="rId6"/>
    <sheet name="8" sheetId="7" r:id="rId7"/>
  </sheets>
  <definedNames/>
  <calcPr fullCalcOnLoad="1"/>
</workbook>
</file>

<file path=xl/sharedStrings.xml><?xml version="1.0" encoding="utf-8"?>
<sst xmlns="http://schemas.openxmlformats.org/spreadsheetml/2006/main" count="453" uniqueCount="241">
  <si>
    <t>Rady Gminy w Bliżynie</t>
  </si>
  <si>
    <t>Zadania inwestycyjne roczne w 2008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</si>
  <si>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</si>
  <si>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</si>
  <si>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</si>
  <si>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</si>
  <si>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</si>
  <si>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</si>
  <si>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</si>
  <si>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2008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</si>
  <si>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</si>
  <si>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</si>
  <si>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</si>
  <si>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</si>
  <si>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</si>
  <si>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</si>
  <si>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010</t>
  </si>
  <si>
    <t>01010</t>
  </si>
  <si>
    <t>Budowa wodociągów - projekty</t>
  </si>
  <si>
    <t xml:space="preserve">A.      
B.
C.
D. </t>
  </si>
  <si>
    <t>UG</t>
  </si>
  <si>
    <t>2.</t>
  </si>
  <si>
    <t xml:space="preserve">Budowa drogi wewnętrznej ciągu pieszo-jezdnego łączącego ul.Piaskową z ul.Kamienną </t>
  </si>
  <si>
    <t>3.</t>
  </si>
  <si>
    <t>Budowa oświetlenia w miejscowości Nowy Odrowążek</t>
  </si>
  <si>
    <t>4.</t>
  </si>
  <si>
    <t xml:space="preserve">Budowa oświetlenia - projekty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</si>
  <si>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</si>
  <si>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</si>
  <si>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</si>
  <si>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</si>
  <si>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</si>
  <si>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</si>
  <si>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</si>
  <si>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5.</t>
  </si>
  <si>
    <t xml:space="preserve">A. 100.000     
B.
C.
D. </t>
  </si>
  <si>
    <t>Limity wydatków na wieloletnie programy inwestycyjne w latach 2008 - 2010</t>
  </si>
  <si>
    <t>Nazwa zadania inwestycyjnego
i okres realizacji
(w latach)</t>
  </si>
  <si>
    <t>Łączne nakłady finansowe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</si>
  <si>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</si>
  <si>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</si>
  <si>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</si>
  <si>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</si>
  <si>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</si>
  <si>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</si>
  <si>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Budowa wodociągu w Rędocinie (lata 2006 -2008)</t>
  </si>
  <si>
    <t xml:space="preserve">A.      
B.
C.40000
D. </t>
  </si>
  <si>
    <t>Budowa wodociągu w Górkach Przysiółek Olszyny-Podgórki (lata 2007-2009)</t>
  </si>
  <si>
    <t xml:space="preserve">A.      
B.
C.4000
D. </t>
  </si>
  <si>
    <t>Budowa wodociągu w Górkach Barwinek (lata 2007-2009)</t>
  </si>
  <si>
    <t>Budowa wodociągu w Zbrojowie (lata 2007-2009)</t>
  </si>
  <si>
    <t xml:space="preserve">A.      
B.
C.7600
D. </t>
  </si>
  <si>
    <t>Budowa wodociagu w Nowym Odrowążku (lata 2007-2008)</t>
  </si>
  <si>
    <t>6.</t>
  </si>
  <si>
    <t>Budowa wodociągu Bliżyn, ul. Rudowskiego (lata 2007-2009)</t>
  </si>
  <si>
    <t>7.</t>
  </si>
  <si>
    <t>Budowa wodociągu w Ubyszowie- Żabów (lata 2007-2008)</t>
  </si>
  <si>
    <t>8.</t>
  </si>
  <si>
    <t>01041</t>
  </si>
  <si>
    <t>Zagospodarowanie przestrzeni publicznej centrum wsi Bliżyn (lata 2006-2008)</t>
  </si>
  <si>
    <t>9.</t>
  </si>
  <si>
    <t>600</t>
  </si>
  <si>
    <t>60016</t>
  </si>
  <si>
    <t>Budowa drogi wewnętrznej Płaczków k/ leśniczówki w m-c Płaczków (lata 2006-2008)</t>
  </si>
  <si>
    <t>10.</t>
  </si>
  <si>
    <t>60095</t>
  </si>
  <si>
    <t>Przebudowa drogi powiatowej nr 0443 T Bliżyn-Ubuszów-Majdów w km 0+240 - 1+008 dł. 768 mb - wykonanie chodnika dla pieszych wraz z przebudową istniejacych zjazdów w miejscowości Blizyn w granicach istniejącego pasa drogowego(lata 2007-2008)</t>
  </si>
  <si>
    <t>11.</t>
  </si>
  <si>
    <t>750</t>
  </si>
  <si>
    <t>75023</t>
  </si>
  <si>
    <t>Rozbudowa budynku Urzędu Gminy w Bliżynie (lata 2008-2009)</t>
  </si>
  <si>
    <t>12.</t>
  </si>
  <si>
    <t>75095</t>
  </si>
  <si>
    <t>Wszechnica informacyjna powiatu skarżyskiego (lata 2007-2008)</t>
  </si>
  <si>
    <t>13.</t>
  </si>
  <si>
    <t>801</t>
  </si>
  <si>
    <t>80101</t>
  </si>
  <si>
    <t>Budowa sali gimnastycznej przy Zespole Szkół w Bliżynie (lata 2008-2010)</t>
  </si>
  <si>
    <t>14.</t>
  </si>
  <si>
    <t>851</t>
  </si>
  <si>
    <t>85121</t>
  </si>
  <si>
    <t>Przebudowa budynku Samodzielnego Publicznego Zakładu Opieki Zdrowotnej w Bliżynie (lata 2006-2008)</t>
  </si>
  <si>
    <t>15.</t>
  </si>
  <si>
    <t>900</t>
  </si>
  <si>
    <t>90001</t>
  </si>
  <si>
    <t>Budowa oczyszczalni ścieków w miejscowości Wojtyniów oraz kanalizacji w miejscowości Wojtyniów i Bliżyn, gmina Bliżyn (lata 2004-2010)</t>
  </si>
  <si>
    <t>16.</t>
  </si>
  <si>
    <t>Odbudowa i rozbudowa zalewu Bliżyńskiego na rzece Kamiennej w Bliżynie, Gmina Bliżyn wraz z infrastrukturą towarzyszącą (lata 2005-2010)</t>
  </si>
  <si>
    <t>17.</t>
  </si>
  <si>
    <t>90015</t>
  </si>
  <si>
    <t>Budowa oświetlenia w miejscowości Sołtyków przy osiedlu mieszkaniowym (lata 2007-2008)</t>
  </si>
  <si>
    <t>18.</t>
  </si>
  <si>
    <t>Budowa oświetelnia Sorbin w kierunku Odrowążka (lata 2007-2008)</t>
  </si>
  <si>
    <t>19.</t>
  </si>
  <si>
    <t>Przebudowa  drogi gminnej nr ewid. G 00212610022 Kucębów Górny w km 0+000 do 1+162 w miejscowości Kucębów, gmina Blizyn(lata 2004-2009)</t>
  </si>
  <si>
    <t>Budowa oswietlenia w rejonie GOK i osiedla mieszkaniowego w m. Bliżyn (lata 2008-2009)</t>
  </si>
  <si>
    <t>Odbudowa drogi gminnej nr 9 Górki-Barwinek-Mroczków w miejscowości Górki o dł. 452 mb</t>
  </si>
  <si>
    <t>Załącznik Nr 4</t>
  </si>
  <si>
    <t>Przychody i rozchody budżetu w 2008 r.</t>
  </si>
  <si>
    <t>Treść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</si>
  <si>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</si>
  <si>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</si>
  <si>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</si>
  <si>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</si>
  <si>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</si>
  <si>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</si>
  <si>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</si>
  <si>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</si>
  <si>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</si>
  <si>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</si>
  <si>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</si>
  <si>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</si>
  <si>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</si>
  <si>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</si>
  <si>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</si>
  <si>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</si>
  <si>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</si>
  <si>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</si>
  <si>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</si>
  <si>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</si>
  <si>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</si>
  <si>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</si>
  <si>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</si>
  <si>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</si>
  <si>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</si>
  <si>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</si>
  <si>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</si>
  <si>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</si>
  <si>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</si>
  <si>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</si>
  <si>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</si>
  <si>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</si>
  <si>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</si>
  <si>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</si>
  <si>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</si>
  <si>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</si>
  <si>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</si>
  <si>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</si>
  <si>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</si>
  <si>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</si>
  <si>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</si>
  <si>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</si>
  <si>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</si>
  <si>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</si>
  <si>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</si>
  <si>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</si>
  <si>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</si>
  <si>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</si>
  <si>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</si>
  <si>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t>Załącznik Nr 5</t>
  </si>
  <si>
    <t>Dochody i wydatki związane z realizacją zadań realizowanych na podstawie porozumień (umów) między jednostkami samorządu terytorialnego w 2008 r.</t>
  </si>
  <si>
    <t>Nazwa zadania</t>
  </si>
  <si>
    <t>Rozdział</t>
  </si>
  <si>
    <t>Dochody
ogółem</t>
  </si>
  <si>
    <t>§</t>
  </si>
  <si>
    <t>Wydatki
ogółem</t>
  </si>
  <si>
    <t>z tego:</t>
  </si>
  <si>
    <t>Wydatki
bieżące</t>
  </si>
  <si>
    <t>w tym:</t>
  </si>
  <si>
    <t>Wydatki
majątkowe</t>
  </si>
  <si>
    <t>wynagrodzenia</t>
  </si>
  <si>
    <t>pochodne od wynagrodzeń</t>
  </si>
  <si>
    <t>dotacje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</si>
  <si>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</si>
  <si>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</si>
  <si>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</si>
  <si>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Przebudowa drogi powiatowej w m-c Nowki</t>
  </si>
  <si>
    <t xml:space="preserve">Przebudowa mostu przez rzekę Kamienną w km 137+650 wraz z obustronnymi dojazdami do mostu w ciągu drogi powiatowej nr 0446T w km 0|+550 w miejscowości Blizyn w ul. Langiewicza </t>
  </si>
  <si>
    <t>Razem dział 600</t>
  </si>
  <si>
    <t xml:space="preserve">Remont budynku OSP w Blizynie </t>
  </si>
  <si>
    <t>01095</t>
  </si>
  <si>
    <t>Dowożenie uczniów do szkoły dla Niepełnosprawnych ruchowo</t>
  </si>
  <si>
    <t>Realizacja programów profilaktycznych przez Izbę Wytrzeźwień</t>
  </si>
  <si>
    <t>II. Dochody i wydatki związane z realizacją zadań przejętych przez Gminę do realizacji w drodze umowy lub porozumienia</t>
  </si>
  <si>
    <t>Zimowe utrzymanie dróg powiatowych</t>
  </si>
  <si>
    <t>Fundusz świadczeń socjalnych emerytowanych nauczycieli Liceum Ogólnokształcącego</t>
  </si>
  <si>
    <t>Załącznik Nr 7</t>
  </si>
  <si>
    <t>Wydatki majątkowe na programy i projekty realizowane ze środków pochodzących z budżetu Unii Europejskiej oraz innych źródeł zagranicznych, niepodlegających zwrotowi na 2008 rok</t>
  </si>
  <si>
    <t>w zł</t>
  </si>
  <si>
    <t>L.p.</t>
  </si>
  <si>
    <t>Projekt</t>
  </si>
  <si>
    <t>Okres realizacji zadania</t>
  </si>
  <si>
    <t>Przewidywane nakłady i źródła finansowania</t>
  </si>
  <si>
    <t>Wydatki poniesione do 31.12.2007 r.</t>
  </si>
  <si>
    <t>Wydatki w roku budżetowym 2008</t>
  </si>
  <si>
    <t>Planowane wydatki budżetowe na realizację zadań programu w latach 2009 - 2010</t>
  </si>
  <si>
    <t>źródło</t>
  </si>
  <si>
    <t>kwota</t>
  </si>
  <si>
    <t>2009 rok</t>
  </si>
  <si>
    <t>2010 rok</t>
  </si>
  <si>
    <t>po 2010 roku</t>
  </si>
  <si>
    <t xml:space="preserve">Program: Program Rozwoju Obszarów Wiejskich na lata 2007-2013      </t>
  </si>
  <si>
    <t>2007-2009</t>
  </si>
  <si>
    <t>Wartość zadania:</t>
  </si>
  <si>
    <t>Priorytet: 3. Jakość życia na obszarach wiejskich i różnicowanie gospodarki wiejskiej</t>
  </si>
  <si>
    <t>- środki z budżetu j.s.t.</t>
  </si>
  <si>
    <t>Działanie: 3.3.Podstawowe usługi dla gospodarki i ludności wiejskiej</t>
  </si>
  <si>
    <t>- środki z budżetu krajowego</t>
  </si>
  <si>
    <t>Projekt: Budowa wodociągu w Górkach Przysiółek Olszyny-Podgórki</t>
  </si>
  <si>
    <t>- środki z UE oraz innych źródeł zagranicznych</t>
  </si>
  <si>
    <t>Projekt: Budowa wodociągu w Górkach Barwinek</t>
  </si>
  <si>
    <t>Program: Program Rozwoju Obszarów Wiejskich na lata 2007-2013</t>
  </si>
  <si>
    <t>2006-2008</t>
  </si>
  <si>
    <t>Priorytet: 3.Jakość życia na obszarach wiejskich i różnicowanie gospodarki wiejskiej</t>
  </si>
  <si>
    <t>Działanie: 3.4. Odnowa i rozwój wsi</t>
  </si>
  <si>
    <t>Projekt: Zagospodarowanie przestrzeni publicznej - centrum wsi Bliżyn</t>
  </si>
  <si>
    <t>Program: Regionalny Program Operacyjny Województwa Świętokrzyskiego 2007 - 2013</t>
  </si>
  <si>
    <t>2007-2008</t>
  </si>
  <si>
    <t>Priorytet: 2 Wsparcie innowacyjności, budowa społeczeństwa informacyjnego oraz wzrost potencjału inwestycyjnego regionu</t>
  </si>
  <si>
    <t>Działanie: 2.2 Budowa infrastruktury społeczeństwa informacyjnego</t>
  </si>
  <si>
    <t>Projekt: Wszechnica informacyjna powiatu skarżyskiego</t>
  </si>
  <si>
    <t>2004-2010</t>
  </si>
  <si>
    <t>Priorytet: 4. Rozwój infrastruktury ochrony środowiska i energetycznej</t>
  </si>
  <si>
    <t>Działanie: 4.1. Rozwój regionalnej infrastruktury ochrony środowiska i energetycznej</t>
  </si>
  <si>
    <t xml:space="preserve">Projekt: Budowa oczyszczalni ścieków w miejscowości Wojtyniów oraz kanalizacji w miejscowości Wojtyniów i Bliżyn, gmina Bliżyn </t>
  </si>
  <si>
    <t>2005-2010</t>
  </si>
  <si>
    <t>Działanie: 4.2. Rozwój systemów lokalnej infrastruktury ochrony środowiska i energetycznej</t>
  </si>
  <si>
    <t>Projekt: Odbudowa i rozbudowa zalewu Bliżyńskiego na rzece Kamiennej w Bliżynie, Gmina Bliżyn wraz z infrastrukturą towarzyszącą</t>
  </si>
  <si>
    <t>Ogółem wydatki majątkowe</t>
  </si>
  <si>
    <t>Wydatki na programy i projekty realizowane ze środków pochodzących z budżetu Unii Europejskiej oraz innych źródeł zagranicznych, niepodlegających zwrotowi na 2008 rok</t>
  </si>
  <si>
    <t>Źródła finansowania</t>
  </si>
  <si>
    <t>Razem 2009 - 2010</t>
  </si>
  <si>
    <t>I</t>
  </si>
  <si>
    <t>Ogółem wydatki bieżące</t>
  </si>
  <si>
    <t>II</t>
  </si>
  <si>
    <t xml:space="preserve">Ogółem wydatki </t>
  </si>
  <si>
    <t>Dotacje podmiotowe w 2008 r.</t>
  </si>
  <si>
    <t>Nazwa instytucji</t>
  </si>
  <si>
    <t>Kwota dotacji</t>
  </si>
  <si>
    <t xml:space="preserve">Gminny Osrodek Kultury w Bliżynie </t>
  </si>
  <si>
    <t>Przebudowa drogi powiatowej nr 0446T Blizyn-Sorbin-Odrowążek</t>
  </si>
  <si>
    <t>Remont budynku OSP w Sorbinie</t>
  </si>
  <si>
    <t>Załącznik Nr 3</t>
  </si>
  <si>
    <t>21.</t>
  </si>
  <si>
    <t>Budowa drogi gminnej Zagórze w miejscowości Zagórze w km 0+000 do 0+725, gmina Bliżyn (2007-2009)</t>
  </si>
  <si>
    <t>Załącznik Nr 6a</t>
  </si>
  <si>
    <t>Załącznik Nr 6</t>
  </si>
  <si>
    <t>Załącznik Nr 8</t>
  </si>
  <si>
    <t>do uchwały Nr XVIII/117/2008</t>
  </si>
  <si>
    <t>z dnia 29.08.2008r.</t>
  </si>
  <si>
    <t>XVIII/117/2008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</si>
</sst>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 CE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5"/>
      <name val="Arial CE"/>
      <family val="2"/>
    </font>
    <font>
      <vertAlign val="superscript"/>
      <sz val="10"/>
      <name val="Arial CE"/>
      <family val="0"/>
    </font>
    <font>
      <sz val="10"/>
      <color indexed="10"/>
      <name val="Arial"/>
      <family val="2"/>
    </font>
    <font>
      <sz val="10"/>
      <name val="Arial"/>
      <family val="2"/>
    </font>
    <font>
      <vertAlign val="superscript"/>
      <sz val="12"/>
      <name val="Times New Roman CE"/>
      <family val="1"/>
    </font>
    <font>
      <b/>
      <sz val="11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3" fontId="23" fillId="0" borderId="10" xfId="0" applyNumberFormat="1" applyFont="1" applyBorder="1" applyAlignment="1">
      <alignment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6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3" fontId="26" fillId="0" borderId="12" xfId="0" applyNumberFormat="1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3" fontId="20" fillId="0" borderId="0" xfId="0" applyNumberFormat="1" applyFont="1" applyAlignment="1">
      <alignment/>
    </xf>
    <xf numFmtId="0" fontId="23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22" fillId="0" borderId="0" xfId="0" applyNumberFormat="1" applyFont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1" fontId="2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1" fontId="0" fillId="0" borderId="19" xfId="0" applyNumberForma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/>
    </xf>
    <xf numFmtId="1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3" fontId="33" fillId="0" borderId="10" xfId="0" applyNumberFormat="1" applyFont="1" applyBorder="1" applyAlignment="1">
      <alignment vertical="center"/>
    </xf>
    <xf numFmtId="1" fontId="33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35" fillId="0" borderId="20" xfId="0" applyFont="1" applyBorder="1" applyAlignment="1">
      <alignment vertical="center"/>
    </xf>
    <xf numFmtId="0" fontId="35" fillId="0" borderId="20" xfId="0" applyFont="1" applyBorder="1" applyAlignment="1">
      <alignment vertical="center" wrapText="1"/>
    </xf>
    <xf numFmtId="0" fontId="35" fillId="0" borderId="14" xfId="0" applyFont="1" applyBorder="1" applyAlignment="1">
      <alignment vertical="center"/>
    </xf>
    <xf numFmtId="0" fontId="35" fillId="0" borderId="20" xfId="0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3" fontId="35" fillId="0" borderId="20" xfId="0" applyNumberFormat="1" applyFont="1" applyBorder="1" applyAlignment="1">
      <alignment vertical="center"/>
    </xf>
    <xf numFmtId="3" fontId="35" fillId="0" borderId="21" xfId="0" applyNumberFormat="1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 quotePrefix="1">
      <alignment vertical="center"/>
    </xf>
    <xf numFmtId="3" fontId="35" fillId="0" borderId="10" xfId="0" applyNumberFormat="1" applyFont="1" applyBorder="1" applyAlignment="1">
      <alignment vertical="center"/>
    </xf>
    <xf numFmtId="0" fontId="20" fillId="0" borderId="10" xfId="0" applyFont="1" applyBorder="1" applyAlignment="1" quotePrefix="1">
      <alignment vertical="center" wrapText="1"/>
    </xf>
    <xf numFmtId="0" fontId="35" fillId="0" borderId="15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center" vertical="center"/>
    </xf>
    <xf numFmtId="3" fontId="35" fillId="0" borderId="22" xfId="0" applyNumberFormat="1" applyFont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19" xfId="0" applyFont="1" applyBorder="1" applyAlignment="1">
      <alignment vertical="center" wrapText="1"/>
    </xf>
    <xf numFmtId="0" fontId="35" fillId="0" borderId="19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3" fontId="35" fillId="0" borderId="19" xfId="0" applyNumberFormat="1" applyFont="1" applyBorder="1" applyAlignment="1">
      <alignment vertical="center"/>
    </xf>
    <xf numFmtId="0" fontId="35" fillId="0" borderId="24" xfId="0" applyFont="1" applyBorder="1" applyAlignment="1">
      <alignment vertical="center"/>
    </xf>
    <xf numFmtId="0" fontId="35" fillId="0" borderId="22" xfId="0" applyFont="1" applyBorder="1" applyAlignment="1">
      <alignment vertical="center" wrapText="1"/>
    </xf>
    <xf numFmtId="3" fontId="35" fillId="0" borderId="14" xfId="0" applyNumberFormat="1" applyFont="1" applyBorder="1" applyAlignment="1">
      <alignment vertical="center"/>
    </xf>
    <xf numFmtId="0" fontId="35" fillId="0" borderId="14" xfId="0" applyFont="1" applyBorder="1" applyAlignment="1">
      <alignment vertical="center" wrapText="1"/>
    </xf>
    <xf numFmtId="0" fontId="35" fillId="0" borderId="14" xfId="0" applyFont="1" applyBorder="1" applyAlignment="1">
      <alignment horizontal="center" vertical="center"/>
    </xf>
    <xf numFmtId="49" fontId="35" fillId="0" borderId="14" xfId="0" applyNumberFormat="1" applyFont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5" fillId="0" borderId="26" xfId="0" applyFont="1" applyBorder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7" xfId="0" applyFont="1" applyBorder="1" applyAlignment="1">
      <alignment horizontal="center" vertical="center"/>
    </xf>
    <xf numFmtId="49" fontId="35" fillId="0" borderId="27" xfId="0" applyNumberFormat="1" applyFont="1" applyBorder="1" applyAlignment="1">
      <alignment horizontal="center" vertical="center"/>
    </xf>
    <xf numFmtId="3" fontId="35" fillId="0" borderId="27" xfId="0" applyNumberFormat="1" applyFont="1" applyBorder="1" applyAlignment="1">
      <alignment vertical="center"/>
    </xf>
    <xf numFmtId="3" fontId="35" fillId="0" borderId="28" xfId="0" applyNumberFormat="1" applyFont="1" applyBorder="1" applyAlignment="1">
      <alignment vertical="center"/>
    </xf>
    <xf numFmtId="0" fontId="35" fillId="0" borderId="11" xfId="0" applyFont="1" applyBorder="1" applyAlignment="1" quotePrefix="1">
      <alignment vertical="center"/>
    </xf>
    <xf numFmtId="3" fontId="35" fillId="0" borderId="12" xfId="0" applyNumberFormat="1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20" fillId="0" borderId="30" xfId="0" applyFont="1" applyBorder="1" applyAlignment="1" quotePrefix="1">
      <alignment vertical="center" wrapText="1"/>
    </xf>
    <xf numFmtId="3" fontId="35" fillId="0" borderId="31" xfId="0" applyNumberFormat="1" applyFont="1" applyBorder="1" applyAlignment="1">
      <alignment vertical="center"/>
    </xf>
    <xf numFmtId="0" fontId="36" fillId="0" borderId="0" xfId="0" applyFont="1" applyAlignment="1">
      <alignment/>
    </xf>
    <xf numFmtId="0" fontId="35" fillId="0" borderId="32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0" xfId="0" applyFont="1" applyBorder="1" applyAlignment="1" quotePrefix="1">
      <alignment/>
    </xf>
    <xf numFmtId="0" fontId="35" fillId="0" borderId="33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20" xfId="0" applyFont="1" applyBorder="1" applyAlignment="1" quotePrefix="1">
      <alignment/>
    </xf>
    <xf numFmtId="3" fontId="35" fillId="0" borderId="20" xfId="0" applyNumberFormat="1" applyFont="1" applyBorder="1" applyAlignment="1">
      <alignment/>
    </xf>
    <xf numFmtId="0" fontId="35" fillId="0" borderId="26" xfId="0" applyFont="1" applyBorder="1" applyAlignment="1">
      <alignment/>
    </xf>
    <xf numFmtId="3" fontId="35" fillId="0" borderId="28" xfId="0" applyNumberFormat="1" applyFont="1" applyBorder="1" applyAlignment="1">
      <alignment/>
    </xf>
    <xf numFmtId="0" fontId="35" fillId="0" borderId="11" xfId="0" applyFont="1" applyBorder="1" applyAlignment="1" quotePrefix="1">
      <alignment/>
    </xf>
    <xf numFmtId="3" fontId="35" fillId="0" borderId="12" xfId="0" applyNumberFormat="1" applyFont="1" applyBorder="1" applyAlignment="1">
      <alignment/>
    </xf>
    <xf numFmtId="0" fontId="35" fillId="0" borderId="30" xfId="0" applyFont="1" applyBorder="1" applyAlignment="1" quotePrefix="1">
      <alignment/>
    </xf>
    <xf numFmtId="3" fontId="35" fillId="0" borderId="31" xfId="0" applyNumberFormat="1" applyFont="1" applyBorder="1" applyAlignment="1">
      <alignment/>
    </xf>
    <xf numFmtId="0" fontId="21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26" fillId="0" borderId="10" xfId="0" applyFont="1" applyBorder="1" applyAlignment="1">
      <alignment vertical="center"/>
    </xf>
    <xf numFmtId="2" fontId="0" fillId="0" borderId="10" xfId="0" applyNumberFormat="1" applyBorder="1" applyAlignment="1">
      <alignment vertical="center" wrapText="1"/>
    </xf>
    <xf numFmtId="0" fontId="25" fillId="20" borderId="26" xfId="0" applyFont="1" applyFill="1" applyBorder="1" applyAlignment="1">
      <alignment horizontal="center" vertical="center"/>
    </xf>
    <xf numFmtId="0" fontId="25" fillId="20" borderId="11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/>
    </xf>
    <xf numFmtId="0" fontId="25" fillId="2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9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5" fillId="20" borderId="34" xfId="0" applyFont="1" applyFill="1" applyBorder="1" applyAlignment="1">
      <alignment horizontal="center" vertical="center" wrapText="1"/>
    </xf>
    <xf numFmtId="0" fontId="25" fillId="20" borderId="35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3" fillId="0" borderId="36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20" borderId="24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vertical="center" wrapText="1"/>
    </xf>
    <xf numFmtId="0" fontId="25" fillId="20" borderId="28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37" xfId="0" applyFont="1" applyFill="1" applyBorder="1" applyAlignment="1">
      <alignment horizontal="center" vertical="center" wrapText="1"/>
    </xf>
    <xf numFmtId="0" fontId="25" fillId="20" borderId="2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/>
    </xf>
    <xf numFmtId="2" fontId="23" fillId="0" borderId="32" xfId="0" applyNumberFormat="1" applyFont="1" applyBorder="1" applyAlignment="1">
      <alignment vertical="center" wrapText="1"/>
    </xf>
    <xf numFmtId="2" fontId="23" fillId="0" borderId="38" xfId="0" applyNumberFormat="1" applyFont="1" applyBorder="1" applyAlignment="1">
      <alignment vertical="center" wrapText="1"/>
    </xf>
    <xf numFmtId="2" fontId="23" fillId="0" borderId="21" xfId="0" applyNumberFormat="1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3" fillId="0" borderId="40" xfId="0" applyFont="1" applyBorder="1" applyAlignment="1">
      <alignment vertical="center" wrapText="1"/>
    </xf>
    <xf numFmtId="0" fontId="23" fillId="0" borderId="37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 wrapText="1"/>
    </xf>
    <xf numFmtId="0" fontId="23" fillId="20" borderId="14" xfId="0" applyFont="1" applyFill="1" applyBorder="1" applyAlignment="1">
      <alignment horizontal="center" vertical="center" wrapText="1"/>
    </xf>
    <xf numFmtId="0" fontId="23" fillId="20" borderId="19" xfId="0" applyFont="1" applyFill="1" applyBorder="1" applyAlignment="1">
      <alignment horizontal="center" vertical="center" wrapText="1"/>
    </xf>
    <xf numFmtId="0" fontId="23" fillId="20" borderId="20" xfId="0" applyFont="1" applyFill="1" applyBorder="1" applyAlignment="1">
      <alignment horizontal="center" vertical="center"/>
    </xf>
    <xf numFmtId="0" fontId="23" fillId="20" borderId="14" xfId="0" applyFont="1" applyFill="1" applyBorder="1" applyAlignment="1">
      <alignment horizontal="center" vertical="center"/>
    </xf>
    <xf numFmtId="0" fontId="23" fillId="20" borderId="19" xfId="0" applyFont="1" applyFill="1" applyBorder="1" applyAlignment="1">
      <alignment horizontal="center" vertical="center"/>
    </xf>
    <xf numFmtId="1" fontId="23" fillId="20" borderId="10" xfId="0" applyNumberFormat="1" applyFont="1" applyFill="1" applyBorder="1" applyAlignment="1">
      <alignment horizontal="center" vertical="center" wrapText="1"/>
    </xf>
    <xf numFmtId="1" fontId="23" fillId="20" borderId="10" xfId="0" applyNumberFormat="1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="75" zoomScaleNormal="75" zoomScaleSheetLayoutView="75" workbookViewId="0" topLeftCell="A1">
      <selection activeCell="F18" sqref="F18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7.00390625" style="1" bestFit="1" customWidth="1"/>
    <col min="4" max="4" width="21.375" style="1" customWidth="1"/>
    <col min="5" max="5" width="12.00390625" style="1" customWidth="1"/>
    <col min="6" max="6" width="10.625" style="1" customWidth="1"/>
    <col min="7" max="7" width="11.25390625" style="1" customWidth="1"/>
    <col min="8" max="8" width="11.125" style="1" customWidth="1"/>
    <col min="9" max="9" width="10.75390625" style="1" customWidth="1"/>
    <col min="10" max="10" width="11.00390625" style="1" customWidth="1"/>
    <col min="11" max="11" width="12.875" style="1" customWidth="1"/>
    <col min="12" max="12" width="11.625" style="1" customWidth="1"/>
    <col min="13" max="13" width="11.375" style="1" customWidth="1"/>
    <col min="14" max="14" width="11.125" style="1" customWidth="1"/>
    <col min="15" max="15" width="13.625" style="21" customWidth="1"/>
    <col min="16" max="16384" width="9.125" style="1" customWidth="1"/>
  </cols>
  <sheetData>
    <row r="1" ht="12.75">
      <c r="M1" s="2" t="s">
        <v>232</v>
      </c>
    </row>
    <row r="2" ht="12.75">
      <c r="M2" s="2" t="s">
        <v>238</v>
      </c>
    </row>
    <row r="3" ht="12.75">
      <c r="M3" s="2" t="s">
        <v>0</v>
      </c>
    </row>
    <row r="4" ht="12.75">
      <c r="M4" s="2" t="s">
        <v>239</v>
      </c>
    </row>
    <row r="6" spans="1:15" ht="18">
      <c r="A6" s="172" t="s">
        <v>36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</row>
    <row r="7" spans="1:15" ht="10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2" t="s">
        <v>2</v>
      </c>
    </row>
    <row r="8" spans="1:15" s="5" customFormat="1" ht="12.75">
      <c r="A8" s="160" t="s">
        <v>3</v>
      </c>
      <c r="B8" s="162" t="s">
        <v>4</v>
      </c>
      <c r="C8" s="162" t="s">
        <v>5</v>
      </c>
      <c r="D8" s="164" t="s">
        <v>37</v>
      </c>
      <c r="E8" s="164" t="s">
        <v>38</v>
      </c>
      <c r="F8" s="180" t="s">
        <v>39</v>
      </c>
      <c r="G8" s="175" t="s">
        <v>7</v>
      </c>
      <c r="H8" s="175"/>
      <c r="I8" s="175"/>
      <c r="J8" s="175"/>
      <c r="K8" s="175"/>
      <c r="L8" s="175"/>
      <c r="M8" s="175"/>
      <c r="N8" s="176"/>
      <c r="O8" s="183" t="s">
        <v>8</v>
      </c>
    </row>
    <row r="9" spans="1:15" s="5" customFormat="1" ht="12.75">
      <c r="A9" s="161"/>
      <c r="B9" s="163"/>
      <c r="C9" s="163"/>
      <c r="D9" s="177"/>
      <c r="E9" s="177"/>
      <c r="F9" s="181"/>
      <c r="G9" s="185" t="s">
        <v>40</v>
      </c>
      <c r="H9" s="177" t="s">
        <v>10</v>
      </c>
      <c r="I9" s="177"/>
      <c r="J9" s="177"/>
      <c r="K9" s="177"/>
      <c r="L9" s="177" t="s">
        <v>41</v>
      </c>
      <c r="M9" s="177" t="s">
        <v>42</v>
      </c>
      <c r="N9" s="186" t="s">
        <v>43</v>
      </c>
      <c r="O9" s="184"/>
    </row>
    <row r="10" spans="1:15" s="5" customFormat="1" ht="12.75">
      <c r="A10" s="161"/>
      <c r="B10" s="163"/>
      <c r="C10" s="163"/>
      <c r="D10" s="177"/>
      <c r="E10" s="177"/>
      <c r="F10" s="181"/>
      <c r="G10" s="185"/>
      <c r="H10" s="177" t="s">
        <v>11</v>
      </c>
      <c r="I10" s="177" t="s">
        <v>12</v>
      </c>
      <c r="J10" s="177" t="s">
        <v>44</v>
      </c>
      <c r="K10" s="177" t="s">
        <v>14</v>
      </c>
      <c r="L10" s="177"/>
      <c r="M10" s="177"/>
      <c r="N10" s="181"/>
      <c r="O10" s="184"/>
    </row>
    <row r="11" spans="1:15" s="5" customFormat="1" ht="12.75">
      <c r="A11" s="161"/>
      <c r="B11" s="163"/>
      <c r="C11" s="163"/>
      <c r="D11" s="177"/>
      <c r="E11" s="177"/>
      <c r="F11" s="181"/>
      <c r="G11" s="185"/>
      <c r="H11" s="177"/>
      <c r="I11" s="177"/>
      <c r="J11" s="177"/>
      <c r="K11" s="177"/>
      <c r="L11" s="177"/>
      <c r="M11" s="177"/>
      <c r="N11" s="181"/>
      <c r="O11" s="184"/>
    </row>
    <row r="12" spans="1:15" s="5" customFormat="1" ht="22.5" customHeight="1">
      <c r="A12" s="161"/>
      <c r="B12" s="163"/>
      <c r="C12" s="163"/>
      <c r="D12" s="177"/>
      <c r="E12" s="177"/>
      <c r="F12" s="182"/>
      <c r="G12" s="185"/>
      <c r="H12" s="177"/>
      <c r="I12" s="177"/>
      <c r="J12" s="177"/>
      <c r="K12" s="177"/>
      <c r="L12" s="177"/>
      <c r="M12" s="177"/>
      <c r="N12" s="182"/>
      <c r="O12" s="184"/>
    </row>
    <row r="13" spans="1:15" ht="12.75">
      <c r="A13" s="23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/>
      <c r="O13" s="24">
        <v>13</v>
      </c>
    </row>
    <row r="14" spans="1:15" ht="58.5" customHeight="1">
      <c r="A14" s="25" t="s">
        <v>15</v>
      </c>
      <c r="B14" s="26" t="s">
        <v>16</v>
      </c>
      <c r="C14" s="26" t="s">
        <v>17</v>
      </c>
      <c r="D14" s="27" t="s">
        <v>45</v>
      </c>
      <c r="E14" s="16">
        <v>845000</v>
      </c>
      <c r="F14" s="16">
        <v>125012</v>
      </c>
      <c r="G14" s="16">
        <v>719988</v>
      </c>
      <c r="H14" s="16">
        <v>133988</v>
      </c>
      <c r="I14" s="16">
        <v>546000</v>
      </c>
      <c r="J14" s="28" t="s">
        <v>46</v>
      </c>
      <c r="K14" s="16"/>
      <c r="L14" s="16"/>
      <c r="M14" s="16"/>
      <c r="N14" s="16"/>
      <c r="O14" s="29" t="s">
        <v>20</v>
      </c>
    </row>
    <row r="15" spans="1:15" ht="54.75" customHeight="1">
      <c r="A15" s="30" t="s">
        <v>21</v>
      </c>
      <c r="B15" s="31" t="s">
        <v>16</v>
      </c>
      <c r="C15" s="31" t="s">
        <v>17</v>
      </c>
      <c r="D15" s="32" t="s">
        <v>47</v>
      </c>
      <c r="E15" s="33">
        <v>372850</v>
      </c>
      <c r="F15" s="33">
        <v>24000</v>
      </c>
      <c r="G15" s="33">
        <v>65000</v>
      </c>
      <c r="H15" s="33">
        <v>12500</v>
      </c>
      <c r="I15" s="33"/>
      <c r="J15" s="11" t="s">
        <v>48</v>
      </c>
      <c r="K15" s="33">
        <v>48500</v>
      </c>
      <c r="L15" s="33">
        <v>283850</v>
      </c>
      <c r="M15" s="33"/>
      <c r="N15" s="33"/>
      <c r="O15" s="34" t="s">
        <v>20</v>
      </c>
    </row>
    <row r="16" spans="1:15" ht="44.25" customHeight="1">
      <c r="A16" s="35" t="s">
        <v>23</v>
      </c>
      <c r="B16" s="8" t="s">
        <v>16</v>
      </c>
      <c r="C16" s="8" t="s">
        <v>17</v>
      </c>
      <c r="D16" s="36" t="s">
        <v>49</v>
      </c>
      <c r="E16" s="10">
        <v>609300</v>
      </c>
      <c r="F16" s="10">
        <v>45000</v>
      </c>
      <c r="G16" s="10">
        <v>190000</v>
      </c>
      <c r="H16" s="10">
        <v>44000</v>
      </c>
      <c r="I16" s="10"/>
      <c r="J16" s="11" t="s">
        <v>48</v>
      </c>
      <c r="K16" s="10">
        <v>142000</v>
      </c>
      <c r="L16" s="10">
        <v>374300</v>
      </c>
      <c r="M16" s="10"/>
      <c r="N16" s="10"/>
      <c r="O16" s="34" t="s">
        <v>20</v>
      </c>
    </row>
    <row r="17" spans="1:15" ht="43.5" customHeight="1">
      <c r="A17" s="37" t="s">
        <v>25</v>
      </c>
      <c r="B17" s="26" t="s">
        <v>16</v>
      </c>
      <c r="C17" s="26" t="s">
        <v>17</v>
      </c>
      <c r="D17" s="27" t="s">
        <v>50</v>
      </c>
      <c r="E17" s="16">
        <v>88000</v>
      </c>
      <c r="F17" s="16">
        <v>18200</v>
      </c>
      <c r="G17" s="16">
        <v>21000</v>
      </c>
      <c r="H17" s="16">
        <v>13400</v>
      </c>
      <c r="I17" s="16"/>
      <c r="J17" s="28" t="s">
        <v>51</v>
      </c>
      <c r="K17" s="40"/>
      <c r="L17" s="16">
        <v>48800</v>
      </c>
      <c r="M17" s="40"/>
      <c r="N17" s="40"/>
      <c r="O17" s="29" t="s">
        <v>20</v>
      </c>
    </row>
    <row r="18" spans="1:15" ht="47.25" customHeight="1">
      <c r="A18" s="37" t="s">
        <v>34</v>
      </c>
      <c r="B18" s="26" t="s">
        <v>16</v>
      </c>
      <c r="C18" s="26" t="s">
        <v>17</v>
      </c>
      <c r="D18" s="27" t="s">
        <v>52</v>
      </c>
      <c r="E18" s="16">
        <v>74000</v>
      </c>
      <c r="F18" s="16">
        <v>6000</v>
      </c>
      <c r="G18" s="16">
        <v>68000</v>
      </c>
      <c r="H18" s="16">
        <v>68000</v>
      </c>
      <c r="I18" s="16"/>
      <c r="J18" s="42" t="s">
        <v>19</v>
      </c>
      <c r="K18" s="40"/>
      <c r="L18" s="40"/>
      <c r="M18" s="40"/>
      <c r="N18" s="40"/>
      <c r="O18" s="29" t="s">
        <v>20</v>
      </c>
    </row>
    <row r="19" spans="1:15" ht="54.75" customHeight="1">
      <c r="A19" s="35" t="s">
        <v>53</v>
      </c>
      <c r="B19" s="8" t="s">
        <v>16</v>
      </c>
      <c r="C19" s="8" t="s">
        <v>17</v>
      </c>
      <c r="D19" s="36" t="s">
        <v>54</v>
      </c>
      <c r="E19" s="10">
        <v>65220</v>
      </c>
      <c r="F19" s="10">
        <v>4920</v>
      </c>
      <c r="G19" s="10">
        <v>20000</v>
      </c>
      <c r="H19" s="10">
        <v>20000</v>
      </c>
      <c r="I19" s="10"/>
      <c r="J19" s="11" t="s">
        <v>19</v>
      </c>
      <c r="K19" s="10"/>
      <c r="L19" s="10">
        <v>40300</v>
      </c>
      <c r="M19" s="10"/>
      <c r="N19" s="10"/>
      <c r="O19" s="34" t="s">
        <v>20</v>
      </c>
    </row>
    <row r="20" spans="1:15" ht="47.25" customHeight="1">
      <c r="A20" s="35" t="s">
        <v>55</v>
      </c>
      <c r="B20" s="8" t="s">
        <v>16</v>
      </c>
      <c r="C20" s="8" t="s">
        <v>17</v>
      </c>
      <c r="D20" s="36" t="s">
        <v>56</v>
      </c>
      <c r="E20" s="10">
        <v>110000</v>
      </c>
      <c r="F20" s="10">
        <v>51200</v>
      </c>
      <c r="G20" s="10">
        <v>58800</v>
      </c>
      <c r="H20" s="10">
        <v>58800</v>
      </c>
      <c r="I20" s="10"/>
      <c r="J20" s="11" t="s">
        <v>19</v>
      </c>
      <c r="K20" s="10"/>
      <c r="L20" s="10"/>
      <c r="M20" s="10"/>
      <c r="N20" s="10"/>
      <c r="O20" s="34" t="s">
        <v>20</v>
      </c>
    </row>
    <row r="21" spans="1:15" ht="54.75" customHeight="1">
      <c r="A21" s="7" t="s">
        <v>57</v>
      </c>
      <c r="B21" s="26" t="s">
        <v>16</v>
      </c>
      <c r="C21" s="26" t="s">
        <v>58</v>
      </c>
      <c r="D21" s="36" t="s">
        <v>59</v>
      </c>
      <c r="E21" s="10">
        <v>706640</v>
      </c>
      <c r="F21" s="10">
        <v>56640</v>
      </c>
      <c r="G21" s="10">
        <v>650000</v>
      </c>
      <c r="H21" s="10">
        <v>50000</v>
      </c>
      <c r="I21" s="10">
        <v>100000</v>
      </c>
      <c r="J21" s="11" t="s">
        <v>19</v>
      </c>
      <c r="K21" s="10">
        <v>500000</v>
      </c>
      <c r="L21" s="10"/>
      <c r="M21" s="10"/>
      <c r="N21" s="10"/>
      <c r="O21" s="12" t="s">
        <v>20</v>
      </c>
    </row>
    <row r="22" spans="1:15" ht="66.75" customHeight="1">
      <c r="A22" s="35" t="s">
        <v>60</v>
      </c>
      <c r="B22" s="8" t="s">
        <v>61</v>
      </c>
      <c r="C22" s="8" t="s">
        <v>62</v>
      </c>
      <c r="D22" s="36" t="s">
        <v>63</v>
      </c>
      <c r="E22" s="16">
        <v>64340</v>
      </c>
      <c r="F22" s="16">
        <v>40340</v>
      </c>
      <c r="G22" s="16">
        <v>24000</v>
      </c>
      <c r="H22" s="16">
        <v>24000</v>
      </c>
      <c r="I22" s="16"/>
      <c r="J22" s="11" t="s">
        <v>19</v>
      </c>
      <c r="K22" s="10"/>
      <c r="L22" s="10"/>
      <c r="M22" s="10"/>
      <c r="N22" s="10"/>
      <c r="O22" s="34" t="s">
        <v>20</v>
      </c>
    </row>
    <row r="23" spans="1:15" ht="168.75" customHeight="1">
      <c r="A23" s="35" t="s">
        <v>64</v>
      </c>
      <c r="B23" s="8" t="s">
        <v>61</v>
      </c>
      <c r="C23" s="8" t="s">
        <v>65</v>
      </c>
      <c r="D23" s="36" t="s">
        <v>66</v>
      </c>
      <c r="E23" s="16">
        <v>436100</v>
      </c>
      <c r="F23" s="16">
        <v>17100</v>
      </c>
      <c r="G23" s="16">
        <v>419000</v>
      </c>
      <c r="H23" s="16">
        <v>180230</v>
      </c>
      <c r="I23" s="16">
        <v>238770</v>
      </c>
      <c r="J23" s="11" t="s">
        <v>19</v>
      </c>
      <c r="K23" s="10"/>
      <c r="L23" s="10"/>
      <c r="M23" s="10"/>
      <c r="N23" s="10"/>
      <c r="O23" s="34" t="s">
        <v>20</v>
      </c>
    </row>
    <row r="24" spans="1:15" ht="51">
      <c r="A24" s="37" t="s">
        <v>67</v>
      </c>
      <c r="B24" s="26" t="s">
        <v>68</v>
      </c>
      <c r="C24" s="26" t="s">
        <v>69</v>
      </c>
      <c r="D24" s="27" t="s">
        <v>70</v>
      </c>
      <c r="E24" s="16">
        <v>1800000</v>
      </c>
      <c r="F24" s="16"/>
      <c r="G24" s="16">
        <v>100000</v>
      </c>
      <c r="H24" s="16">
        <v>100000</v>
      </c>
      <c r="I24" s="16"/>
      <c r="J24" s="42" t="s">
        <v>19</v>
      </c>
      <c r="K24" s="40"/>
      <c r="L24" s="40">
        <v>1700000</v>
      </c>
      <c r="M24" s="40"/>
      <c r="N24" s="40"/>
      <c r="O24" s="41" t="s">
        <v>20</v>
      </c>
    </row>
    <row r="25" spans="1:15" ht="51">
      <c r="A25" s="35" t="s">
        <v>71</v>
      </c>
      <c r="B25" s="8" t="s">
        <v>68</v>
      </c>
      <c r="C25" s="8" t="s">
        <v>72</v>
      </c>
      <c r="D25" s="36" t="s">
        <v>73</v>
      </c>
      <c r="E25" s="10">
        <v>391180</v>
      </c>
      <c r="F25" s="10">
        <v>7320</v>
      </c>
      <c r="G25" s="10">
        <v>383860</v>
      </c>
      <c r="H25" s="10">
        <v>17860</v>
      </c>
      <c r="I25" s="10">
        <v>73200</v>
      </c>
      <c r="J25" s="11" t="s">
        <v>19</v>
      </c>
      <c r="K25" s="10">
        <v>292800</v>
      </c>
      <c r="L25" s="10"/>
      <c r="M25" s="10"/>
      <c r="N25" s="10"/>
      <c r="O25" s="34" t="s">
        <v>20</v>
      </c>
    </row>
    <row r="26" spans="1:15" ht="63.75">
      <c r="A26" s="35" t="s">
        <v>74</v>
      </c>
      <c r="B26" s="38" t="s">
        <v>75</v>
      </c>
      <c r="C26" s="38" t="s">
        <v>76</v>
      </c>
      <c r="D26" s="39" t="s">
        <v>77</v>
      </c>
      <c r="E26" s="40">
        <v>2692185</v>
      </c>
      <c r="F26" s="10"/>
      <c r="G26" s="40">
        <v>37820</v>
      </c>
      <c r="H26" s="40">
        <v>37820</v>
      </c>
      <c r="I26" s="10"/>
      <c r="J26" s="11" t="s">
        <v>19</v>
      </c>
      <c r="K26" s="10"/>
      <c r="L26" s="40">
        <v>1963681</v>
      </c>
      <c r="M26" s="40">
        <v>960684</v>
      </c>
      <c r="N26" s="10"/>
      <c r="O26" s="34" t="s">
        <v>20</v>
      </c>
    </row>
    <row r="27" spans="1:15" ht="76.5">
      <c r="A27" s="35" t="s">
        <v>78</v>
      </c>
      <c r="B27" s="8" t="s">
        <v>79</v>
      </c>
      <c r="C27" s="8" t="s">
        <v>80</v>
      </c>
      <c r="D27" s="36" t="s">
        <v>81</v>
      </c>
      <c r="E27" s="40">
        <v>1407900</v>
      </c>
      <c r="F27" s="16">
        <v>426572</v>
      </c>
      <c r="G27" s="40">
        <v>981328</v>
      </c>
      <c r="H27" s="40">
        <v>347628</v>
      </c>
      <c r="I27" s="16">
        <v>633700</v>
      </c>
      <c r="J27" s="28" t="s">
        <v>19</v>
      </c>
      <c r="K27" s="10"/>
      <c r="L27" s="10"/>
      <c r="M27" s="10"/>
      <c r="N27" s="10"/>
      <c r="O27" s="34" t="s">
        <v>20</v>
      </c>
    </row>
    <row r="28" spans="1:15" ht="114.75">
      <c r="A28" s="35" t="s">
        <v>82</v>
      </c>
      <c r="B28" s="8" t="s">
        <v>83</v>
      </c>
      <c r="C28" s="8" t="s">
        <v>84</v>
      </c>
      <c r="D28" s="27" t="s">
        <v>85</v>
      </c>
      <c r="E28" s="10">
        <v>12003000</v>
      </c>
      <c r="F28" s="10">
        <v>362689</v>
      </c>
      <c r="G28" s="10">
        <v>553270</v>
      </c>
      <c r="H28" s="10">
        <v>78270</v>
      </c>
      <c r="I28" s="10">
        <v>100000</v>
      </c>
      <c r="J28" s="11" t="s">
        <v>19</v>
      </c>
      <c r="K28" s="10">
        <v>375000</v>
      </c>
      <c r="L28" s="10">
        <v>6000000</v>
      </c>
      <c r="M28" s="10">
        <v>5087041</v>
      </c>
      <c r="N28" s="10"/>
      <c r="O28" s="34" t="s">
        <v>20</v>
      </c>
    </row>
    <row r="29" spans="1:15" ht="107.25" customHeight="1">
      <c r="A29" s="35" t="s">
        <v>86</v>
      </c>
      <c r="B29" s="8" t="s">
        <v>83</v>
      </c>
      <c r="C29" s="8" t="s">
        <v>84</v>
      </c>
      <c r="D29" s="27" t="s">
        <v>87</v>
      </c>
      <c r="E29" s="10">
        <v>11412000</v>
      </c>
      <c r="F29" s="10">
        <v>385571</v>
      </c>
      <c r="G29" s="10">
        <v>1900000</v>
      </c>
      <c r="H29" s="10">
        <v>75000</v>
      </c>
      <c r="I29" s="10">
        <v>400000</v>
      </c>
      <c r="J29" s="11" t="s">
        <v>19</v>
      </c>
      <c r="K29" s="10">
        <v>1425000</v>
      </c>
      <c r="L29" s="10">
        <v>4190000</v>
      </c>
      <c r="M29" s="10">
        <v>4936429</v>
      </c>
      <c r="N29" s="10"/>
      <c r="O29" s="34" t="s">
        <v>20</v>
      </c>
    </row>
    <row r="30" spans="1:15" ht="69" customHeight="1">
      <c r="A30" s="35" t="s">
        <v>88</v>
      </c>
      <c r="B30" s="8" t="s">
        <v>83</v>
      </c>
      <c r="C30" s="8" t="s">
        <v>89</v>
      </c>
      <c r="D30" s="27" t="s">
        <v>90</v>
      </c>
      <c r="E30" s="10">
        <v>53320</v>
      </c>
      <c r="F30" s="10">
        <v>5320</v>
      </c>
      <c r="G30" s="10">
        <v>48000</v>
      </c>
      <c r="H30" s="10">
        <v>48000</v>
      </c>
      <c r="I30" s="10"/>
      <c r="J30" s="11" t="s">
        <v>19</v>
      </c>
      <c r="K30" s="10"/>
      <c r="L30" s="10"/>
      <c r="M30" s="10"/>
      <c r="N30" s="10"/>
      <c r="O30" s="34" t="s">
        <v>20</v>
      </c>
    </row>
    <row r="31" spans="1:15" ht="56.25" customHeight="1">
      <c r="A31" s="35" t="s">
        <v>91</v>
      </c>
      <c r="B31" s="8" t="s">
        <v>83</v>
      </c>
      <c r="C31" s="8" t="s">
        <v>89</v>
      </c>
      <c r="D31" s="27" t="s">
        <v>92</v>
      </c>
      <c r="E31" s="10">
        <v>34600</v>
      </c>
      <c r="F31" s="10">
        <v>5600</v>
      </c>
      <c r="G31" s="10">
        <v>29000</v>
      </c>
      <c r="H31" s="10">
        <v>29000</v>
      </c>
      <c r="I31" s="10"/>
      <c r="J31" s="11" t="s">
        <v>19</v>
      </c>
      <c r="K31" s="10"/>
      <c r="L31" s="10"/>
      <c r="M31" s="10"/>
      <c r="N31" s="10"/>
      <c r="O31" s="34" t="s">
        <v>20</v>
      </c>
    </row>
    <row r="32" spans="1:15" ht="122.25" customHeight="1">
      <c r="A32" s="37" t="s">
        <v>93</v>
      </c>
      <c r="B32" s="38" t="s">
        <v>61</v>
      </c>
      <c r="C32" s="38" t="s">
        <v>62</v>
      </c>
      <c r="D32" s="39" t="s">
        <v>94</v>
      </c>
      <c r="E32" s="40">
        <v>732300</v>
      </c>
      <c r="F32" s="16">
        <v>13294</v>
      </c>
      <c r="G32" s="16">
        <v>33706</v>
      </c>
      <c r="H32" s="16">
        <v>33706</v>
      </c>
      <c r="I32" s="16"/>
      <c r="J32" s="42"/>
      <c r="K32" s="40"/>
      <c r="L32" s="40">
        <v>685300</v>
      </c>
      <c r="M32" s="40"/>
      <c r="N32" s="40"/>
      <c r="O32" s="41"/>
    </row>
    <row r="33" spans="1:15" ht="81.75" customHeight="1">
      <c r="A33" s="43">
        <v>20</v>
      </c>
      <c r="B33" s="38" t="s">
        <v>83</v>
      </c>
      <c r="C33" s="38" t="s">
        <v>89</v>
      </c>
      <c r="D33" s="39" t="s">
        <v>95</v>
      </c>
      <c r="E33" s="16">
        <v>138500</v>
      </c>
      <c r="F33" s="16"/>
      <c r="G33" s="16">
        <v>33500</v>
      </c>
      <c r="H33" s="16">
        <v>33500</v>
      </c>
      <c r="I33" s="16"/>
      <c r="J33" s="28"/>
      <c r="K33" s="16"/>
      <c r="L33" s="16">
        <v>105000</v>
      </c>
      <c r="M33" s="40"/>
      <c r="N33" s="40"/>
      <c r="O33" s="44"/>
    </row>
    <row r="34" spans="1:15" ht="84" customHeight="1">
      <c r="A34" s="17" t="s">
        <v>233</v>
      </c>
      <c r="B34" s="17">
        <v>600</v>
      </c>
      <c r="C34" s="17">
        <v>60016</v>
      </c>
      <c r="D34" s="159" t="s">
        <v>234</v>
      </c>
      <c r="E34" s="10">
        <v>796960</v>
      </c>
      <c r="F34" s="10">
        <v>13918</v>
      </c>
      <c r="G34" s="10">
        <v>10370</v>
      </c>
      <c r="H34" s="10">
        <v>10370</v>
      </c>
      <c r="I34" s="10"/>
      <c r="J34" s="10"/>
      <c r="K34" s="10"/>
      <c r="L34" s="10">
        <v>772672</v>
      </c>
      <c r="M34" s="17"/>
      <c r="N34" s="17"/>
      <c r="O34" s="17"/>
    </row>
    <row r="35" spans="1:15" ht="26.25" customHeight="1" thickBot="1">
      <c r="A35" s="178" t="s">
        <v>27</v>
      </c>
      <c r="B35" s="179"/>
      <c r="C35" s="179"/>
      <c r="D35" s="179"/>
      <c r="E35" s="45">
        <f>SUM(E14:E33)</f>
        <v>34036435</v>
      </c>
      <c r="F35" s="45">
        <f>SUM(F14:F33)</f>
        <v>1594778</v>
      </c>
      <c r="G35" s="45">
        <f>SUM(G14:G33)</f>
        <v>6336272</v>
      </c>
      <c r="H35" s="45">
        <f>SUM(H14:H33)</f>
        <v>1405702</v>
      </c>
      <c r="I35" s="45">
        <f>SUM(I14:I33)</f>
        <v>2091670</v>
      </c>
      <c r="J35" s="45">
        <v>55600</v>
      </c>
      <c r="K35" s="45">
        <f>SUM(K14:K33)</f>
        <v>2783300</v>
      </c>
      <c r="L35" s="45">
        <f>SUM(L14:L33)</f>
        <v>15391231</v>
      </c>
      <c r="M35" s="45">
        <f>SUM(M14:M33)</f>
        <v>10984154</v>
      </c>
      <c r="N35" s="45">
        <f>SUM(N14:N33)</f>
        <v>0</v>
      </c>
      <c r="O35" s="45">
        <f>SUM(O14:O33)</f>
        <v>0</v>
      </c>
    </row>
    <row r="37" ht="12.75">
      <c r="A37" s="1" t="s">
        <v>29</v>
      </c>
    </row>
    <row r="38" ht="12.75">
      <c r="A38" s="1" t="s">
        <v>30</v>
      </c>
    </row>
    <row r="39" ht="12.75">
      <c r="A39" s="1" t="s">
        <v>31</v>
      </c>
    </row>
    <row r="40" ht="12.75">
      <c r="A40" s="1" t="s">
        <v>32</v>
      </c>
    </row>
    <row r="41" ht="12.75">
      <c r="A41" s="1" t="s">
        <v>33</v>
      </c>
    </row>
  </sheetData>
  <mergeCells count="19">
    <mergeCell ref="A6:O6"/>
    <mergeCell ref="A8:A12"/>
    <mergeCell ref="B8:B12"/>
    <mergeCell ref="C8:C12"/>
    <mergeCell ref="D8:D12"/>
    <mergeCell ref="O8:O12"/>
    <mergeCell ref="G9:G12"/>
    <mergeCell ref="E8:E12"/>
    <mergeCell ref="M9:M12"/>
    <mergeCell ref="N9:N12"/>
    <mergeCell ref="G8:N8"/>
    <mergeCell ref="L9:L12"/>
    <mergeCell ref="A35:D35"/>
    <mergeCell ref="H9:K9"/>
    <mergeCell ref="H10:H12"/>
    <mergeCell ref="I10:I12"/>
    <mergeCell ref="J10:J12"/>
    <mergeCell ref="K10:K12"/>
    <mergeCell ref="F8:F12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69" r:id="rId1"/>
  <rowBreaks count="2" manualBreakCount="2">
    <brk id="21" max="255" man="1"/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5.625" style="1" customWidth="1"/>
    <col min="2" max="2" width="4.00390625" style="1" customWidth="1"/>
    <col min="3" max="3" width="6.875" style="1" customWidth="1"/>
    <col min="4" max="4" width="22.375" style="1" customWidth="1"/>
    <col min="5" max="5" width="12.75390625" style="1" customWidth="1"/>
    <col min="6" max="7" width="10.125" style="1" customWidth="1"/>
    <col min="8" max="8" width="13.125" style="1" customWidth="1"/>
    <col min="9" max="9" width="14.375" style="1" customWidth="1"/>
    <col min="10" max="10" width="16.75390625" style="1" customWidth="1"/>
    <col min="11" max="16384" width="9.125" style="1" customWidth="1"/>
  </cols>
  <sheetData>
    <row r="2" ht="12.75">
      <c r="I2" s="2" t="s">
        <v>97</v>
      </c>
    </row>
    <row r="3" ht="12.75">
      <c r="I3" s="2" t="s">
        <v>240</v>
      </c>
    </row>
    <row r="4" ht="12.75">
      <c r="I4" s="2" t="s">
        <v>0</v>
      </c>
    </row>
    <row r="5" ht="12.75">
      <c r="I5" s="2" t="s">
        <v>239</v>
      </c>
    </row>
    <row r="6" spans="1:10" ht="18">
      <c r="A6" s="172" t="s">
        <v>1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ht="10.5" customHeight="1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s="5" customFormat="1" ht="12.75">
      <c r="A8" s="173" t="s">
        <v>3</v>
      </c>
      <c r="B8" s="173" t="s">
        <v>4</v>
      </c>
      <c r="C8" s="173" t="s">
        <v>5</v>
      </c>
      <c r="D8" s="174" t="s">
        <v>6</v>
      </c>
      <c r="E8" s="174" t="s">
        <v>7</v>
      </c>
      <c r="F8" s="174"/>
      <c r="G8" s="174"/>
      <c r="H8" s="174"/>
      <c r="I8" s="174"/>
      <c r="J8" s="174" t="s">
        <v>8</v>
      </c>
    </row>
    <row r="9" spans="1:10" s="5" customFormat="1" ht="12.75">
      <c r="A9" s="173"/>
      <c r="B9" s="173"/>
      <c r="C9" s="173"/>
      <c r="D9" s="174"/>
      <c r="E9" s="174" t="s">
        <v>9</v>
      </c>
      <c r="F9" s="174" t="s">
        <v>10</v>
      </c>
      <c r="G9" s="174"/>
      <c r="H9" s="174"/>
      <c r="I9" s="174"/>
      <c r="J9" s="174"/>
    </row>
    <row r="10" spans="1:10" s="5" customFormat="1" ht="12.75">
      <c r="A10" s="173"/>
      <c r="B10" s="173"/>
      <c r="C10" s="173"/>
      <c r="D10" s="174"/>
      <c r="E10" s="174"/>
      <c r="F10" s="174" t="s">
        <v>11</v>
      </c>
      <c r="G10" s="174" t="s">
        <v>12</v>
      </c>
      <c r="H10" s="174" t="s">
        <v>13</v>
      </c>
      <c r="I10" s="174" t="s">
        <v>14</v>
      </c>
      <c r="J10" s="174"/>
    </row>
    <row r="11" spans="1:10" s="5" customFormat="1" ht="12.75">
      <c r="A11" s="173"/>
      <c r="B11" s="173"/>
      <c r="C11" s="173"/>
      <c r="D11" s="174"/>
      <c r="E11" s="174"/>
      <c r="F11" s="174"/>
      <c r="G11" s="174"/>
      <c r="H11" s="174"/>
      <c r="I11" s="174"/>
      <c r="J11" s="174"/>
    </row>
    <row r="12" spans="1:10" s="5" customFormat="1" ht="12.75">
      <c r="A12" s="173"/>
      <c r="B12" s="173"/>
      <c r="C12" s="173"/>
      <c r="D12" s="174"/>
      <c r="E12" s="174"/>
      <c r="F12" s="174"/>
      <c r="G12" s="174"/>
      <c r="H12" s="174"/>
      <c r="I12" s="174"/>
      <c r="J12" s="174"/>
    </row>
    <row r="13" spans="1:10" ht="12.75">
      <c r="A13" s="6">
        <v>1</v>
      </c>
      <c r="B13" s="6">
        <v>2</v>
      </c>
      <c r="C13" s="6">
        <v>3</v>
      </c>
      <c r="D13" s="6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ht="51">
      <c r="A14" s="7" t="s">
        <v>15</v>
      </c>
      <c r="B14" s="8" t="s">
        <v>16</v>
      </c>
      <c r="C14" s="8" t="s">
        <v>17</v>
      </c>
      <c r="D14" s="9" t="s">
        <v>18</v>
      </c>
      <c r="E14" s="10">
        <v>19000</v>
      </c>
      <c r="F14" s="10">
        <v>19000</v>
      </c>
      <c r="G14" s="10"/>
      <c r="H14" s="11" t="s">
        <v>19</v>
      </c>
      <c r="I14" s="10"/>
      <c r="J14" s="12" t="s">
        <v>20</v>
      </c>
    </row>
    <row r="15" spans="1:10" ht="63.75">
      <c r="A15" s="13" t="s">
        <v>21</v>
      </c>
      <c r="B15" s="14">
        <v>600</v>
      </c>
      <c r="C15" s="14">
        <v>60016</v>
      </c>
      <c r="D15" s="15" t="s">
        <v>22</v>
      </c>
      <c r="E15" s="16">
        <v>35500</v>
      </c>
      <c r="F15" s="16">
        <v>35500</v>
      </c>
      <c r="G15" s="16"/>
      <c r="H15" s="11" t="s">
        <v>19</v>
      </c>
      <c r="I15" s="10"/>
      <c r="J15" s="12" t="s">
        <v>20</v>
      </c>
    </row>
    <row r="16" spans="1:10" ht="51">
      <c r="A16" s="7" t="s">
        <v>23</v>
      </c>
      <c r="B16" s="17">
        <v>900</v>
      </c>
      <c r="C16" s="17">
        <v>90015</v>
      </c>
      <c r="D16" s="9" t="s">
        <v>24</v>
      </c>
      <c r="E16" s="10">
        <v>58000</v>
      </c>
      <c r="F16" s="10">
        <v>58000</v>
      </c>
      <c r="G16" s="10"/>
      <c r="H16" s="11" t="s">
        <v>19</v>
      </c>
      <c r="I16" s="10"/>
      <c r="J16" s="12" t="s">
        <v>20</v>
      </c>
    </row>
    <row r="17" spans="1:10" ht="51">
      <c r="A17" s="7" t="s">
        <v>25</v>
      </c>
      <c r="B17" s="14">
        <v>900</v>
      </c>
      <c r="C17" s="14">
        <v>90015</v>
      </c>
      <c r="D17" s="15" t="s">
        <v>26</v>
      </c>
      <c r="E17" s="16">
        <v>56000</v>
      </c>
      <c r="F17" s="16">
        <v>56000</v>
      </c>
      <c r="G17" s="10"/>
      <c r="H17" s="11" t="s">
        <v>19</v>
      </c>
      <c r="I17" s="10"/>
      <c r="J17" s="12" t="s">
        <v>20</v>
      </c>
    </row>
    <row r="18" spans="1:10" ht="63.75">
      <c r="A18" s="7" t="s">
        <v>34</v>
      </c>
      <c r="B18" s="14">
        <v>600</v>
      </c>
      <c r="C18" s="14">
        <v>60078</v>
      </c>
      <c r="D18" s="15" t="s">
        <v>96</v>
      </c>
      <c r="E18" s="16">
        <v>140000</v>
      </c>
      <c r="F18" s="16">
        <v>40000</v>
      </c>
      <c r="G18" s="10"/>
      <c r="H18" s="11" t="s">
        <v>35</v>
      </c>
      <c r="I18" s="10"/>
      <c r="J18" s="12" t="s">
        <v>20</v>
      </c>
    </row>
    <row r="19" spans="1:10" ht="12.75">
      <c r="A19" s="171" t="s">
        <v>27</v>
      </c>
      <c r="B19" s="171"/>
      <c r="C19" s="171"/>
      <c r="D19" s="171"/>
      <c r="E19" s="18">
        <f>SUM(E14:E18)</f>
        <v>308500</v>
      </c>
      <c r="F19" s="18">
        <f>SUM(F14:F18)</f>
        <v>208500</v>
      </c>
      <c r="G19" s="18">
        <f>SUM(G14:G18)</f>
        <v>0</v>
      </c>
      <c r="H19" s="20">
        <v>100000</v>
      </c>
      <c r="I19" s="18">
        <f>SUM(I14:I18)</f>
        <v>0</v>
      </c>
      <c r="J19" s="19" t="s">
        <v>28</v>
      </c>
    </row>
    <row r="21" ht="12.75">
      <c r="A21" s="1" t="s">
        <v>29</v>
      </c>
    </row>
    <row r="22" ht="12.75">
      <c r="A22" s="1" t="s">
        <v>30</v>
      </c>
    </row>
    <row r="23" ht="12.75">
      <c r="A23" s="1" t="s">
        <v>31</v>
      </c>
    </row>
    <row r="24" ht="12.75">
      <c r="A24" s="1" t="s">
        <v>32</v>
      </c>
    </row>
    <row r="25" ht="12.75">
      <c r="A25" s="1" t="s">
        <v>33</v>
      </c>
    </row>
  </sheetData>
  <sheetProtection/>
  <mergeCells count="14">
    <mergeCell ref="F10:F12"/>
    <mergeCell ref="G10:G12"/>
    <mergeCell ref="H10:H12"/>
    <mergeCell ref="I10:I12"/>
    <mergeCell ref="A19:D19"/>
    <mergeCell ref="A6:J6"/>
    <mergeCell ref="A8:A12"/>
    <mergeCell ref="B8:B12"/>
    <mergeCell ref="C8:C12"/>
    <mergeCell ref="D8:D12"/>
    <mergeCell ref="E8:I8"/>
    <mergeCell ref="J8:J12"/>
    <mergeCell ref="E9:E12"/>
    <mergeCell ref="F9:I9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32"/>
  <sheetViews>
    <sheetView zoomScale="75" zoomScaleNormal="75" workbookViewId="0" topLeftCell="A1">
      <selection activeCell="K5" sqref="K5"/>
    </sheetView>
  </sheetViews>
  <sheetFormatPr defaultColWidth="9.00390625" defaultRowHeight="12.75"/>
  <cols>
    <col min="1" max="1" width="35.125" style="1" customWidth="1"/>
    <col min="2" max="2" width="8.375" style="1" customWidth="1"/>
    <col min="3" max="3" width="8.875" style="1" customWidth="1"/>
    <col min="4" max="4" width="14.25390625" style="1" customWidth="1"/>
    <col min="5" max="5" width="7.625" style="72" customWidth="1"/>
    <col min="6" max="6" width="14.125" style="1" customWidth="1"/>
    <col min="7" max="7" width="12.875" style="1" customWidth="1"/>
    <col min="8" max="8" width="15.12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4.625" style="0" customWidth="1"/>
    <col min="83" max="16384" width="9.125" style="1" customWidth="1"/>
  </cols>
  <sheetData>
    <row r="2" ht="12.75">
      <c r="J2" s="2" t="s">
        <v>149</v>
      </c>
    </row>
    <row r="3" ht="12.75">
      <c r="J3" s="2" t="s">
        <v>238</v>
      </c>
    </row>
    <row r="4" ht="12.75">
      <c r="J4" s="2" t="s">
        <v>0</v>
      </c>
    </row>
    <row r="5" ht="12.75">
      <c r="J5" s="2" t="s">
        <v>239</v>
      </c>
    </row>
    <row r="6" spans="1:13" ht="45" customHeight="1">
      <c r="A6" s="198" t="s">
        <v>150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73"/>
    </row>
    <row r="8" ht="12.75">
      <c r="M8" s="74" t="s">
        <v>2</v>
      </c>
    </row>
    <row r="9" spans="1:82" ht="20.25" customHeight="1">
      <c r="A9" s="199" t="s">
        <v>151</v>
      </c>
      <c r="B9" s="173" t="s">
        <v>4</v>
      </c>
      <c r="C9" s="202" t="s">
        <v>152</v>
      </c>
      <c r="D9" s="174" t="s">
        <v>153</v>
      </c>
      <c r="E9" s="205" t="s">
        <v>154</v>
      </c>
      <c r="F9" s="174" t="s">
        <v>155</v>
      </c>
      <c r="G9" s="174" t="s">
        <v>156</v>
      </c>
      <c r="H9" s="174"/>
      <c r="I9" s="174"/>
      <c r="J9" s="174"/>
      <c r="K9" s="174"/>
      <c r="L9" s="174"/>
      <c r="M9" s="174"/>
      <c r="CA9" s="1"/>
      <c r="CB9" s="1"/>
      <c r="CC9" s="1"/>
      <c r="CD9" s="1"/>
    </row>
    <row r="10" spans="1:82" ht="18" customHeight="1">
      <c r="A10" s="200"/>
      <c r="B10" s="173"/>
      <c r="C10" s="203"/>
      <c r="D10" s="173"/>
      <c r="E10" s="206"/>
      <c r="F10" s="174"/>
      <c r="G10" s="174" t="s">
        <v>157</v>
      </c>
      <c r="H10" s="174" t="s">
        <v>158</v>
      </c>
      <c r="I10" s="174"/>
      <c r="J10" s="174"/>
      <c r="K10" s="174"/>
      <c r="L10" s="174"/>
      <c r="M10" s="174" t="s">
        <v>159</v>
      </c>
      <c r="CA10" s="1"/>
      <c r="CB10" s="1"/>
      <c r="CC10" s="1"/>
      <c r="CD10" s="1"/>
    </row>
    <row r="11" spans="1:82" ht="69" customHeight="1">
      <c r="A11" s="201"/>
      <c r="B11" s="173"/>
      <c r="C11" s="204"/>
      <c r="D11" s="173"/>
      <c r="E11" s="206"/>
      <c r="F11" s="174"/>
      <c r="G11" s="174"/>
      <c r="H11" s="46" t="s">
        <v>160</v>
      </c>
      <c r="I11" s="46" t="s">
        <v>161</v>
      </c>
      <c r="J11" s="46" t="s">
        <v>162</v>
      </c>
      <c r="K11" s="46" t="s">
        <v>163</v>
      </c>
      <c r="L11" s="46" t="s">
        <v>164</v>
      </c>
      <c r="M11" s="174"/>
      <c r="CA11" s="1"/>
      <c r="CB11" s="1"/>
      <c r="CC11" s="1"/>
      <c r="CD11" s="1"/>
    </row>
    <row r="12" spans="1:82" ht="8.25" customHeight="1">
      <c r="A12" s="6">
        <v>1</v>
      </c>
      <c r="B12" s="6">
        <v>2</v>
      </c>
      <c r="C12" s="6">
        <v>3</v>
      </c>
      <c r="D12" s="6">
        <v>4</v>
      </c>
      <c r="E12" s="75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CA12" s="1"/>
      <c r="CB12" s="1"/>
      <c r="CC12" s="1"/>
      <c r="CD12" s="1"/>
    </row>
    <row r="13" spans="1:82" ht="41.25" customHeight="1">
      <c r="A13" s="192" t="s">
        <v>165</v>
      </c>
      <c r="B13" s="193"/>
      <c r="C13" s="194"/>
      <c r="D13" s="10"/>
      <c r="E13" s="76"/>
      <c r="F13" s="10"/>
      <c r="G13" s="10"/>
      <c r="H13" s="10"/>
      <c r="I13" s="10"/>
      <c r="J13" s="10"/>
      <c r="K13" s="10"/>
      <c r="L13" s="10"/>
      <c r="M13" s="10"/>
      <c r="CA13" s="1"/>
      <c r="CB13" s="1"/>
      <c r="CC13" s="1"/>
      <c r="CD13" s="1"/>
    </row>
    <row r="14" spans="1:82" ht="30" customHeight="1">
      <c r="A14" s="36" t="s">
        <v>166</v>
      </c>
      <c r="B14" s="17">
        <v>600</v>
      </c>
      <c r="C14" s="17">
        <v>60014</v>
      </c>
      <c r="D14" s="77"/>
      <c r="E14" s="78"/>
      <c r="F14" s="166">
        <v>72000</v>
      </c>
      <c r="G14" s="166"/>
      <c r="H14" s="166"/>
      <c r="I14" s="166"/>
      <c r="J14" s="166"/>
      <c r="K14" s="166"/>
      <c r="L14" s="166"/>
      <c r="M14" s="166">
        <v>72000</v>
      </c>
      <c r="CA14" s="1"/>
      <c r="CB14" s="1"/>
      <c r="CC14" s="1"/>
      <c r="CD14" s="1"/>
    </row>
    <row r="15" spans="1:82" ht="79.5" customHeight="1">
      <c r="A15" s="79" t="s">
        <v>167</v>
      </c>
      <c r="B15" s="80">
        <v>600</v>
      </c>
      <c r="C15" s="80">
        <v>60014</v>
      </c>
      <c r="D15" s="81"/>
      <c r="E15" s="82"/>
      <c r="F15" s="81">
        <v>500000</v>
      </c>
      <c r="G15" s="81"/>
      <c r="H15" s="81"/>
      <c r="I15" s="81"/>
      <c r="J15" s="81"/>
      <c r="K15" s="81"/>
      <c r="L15" s="81"/>
      <c r="M15" s="81">
        <v>500000</v>
      </c>
      <c r="CA15" s="1"/>
      <c r="CB15" s="1"/>
      <c r="CC15" s="1"/>
      <c r="CD15" s="1"/>
    </row>
    <row r="16" spans="1:78" s="5" customFormat="1" ht="39" customHeight="1">
      <c r="A16" s="79" t="s">
        <v>230</v>
      </c>
      <c r="B16" s="80">
        <v>600</v>
      </c>
      <c r="C16" s="80">
        <v>60014</v>
      </c>
      <c r="D16" s="81"/>
      <c r="E16" s="82"/>
      <c r="F16" s="81">
        <v>37000</v>
      </c>
      <c r="G16" s="81"/>
      <c r="H16" s="81"/>
      <c r="I16" s="81"/>
      <c r="J16" s="81"/>
      <c r="K16" s="81"/>
      <c r="L16" s="81"/>
      <c r="M16" s="81">
        <v>37000</v>
      </c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</row>
    <row r="17" spans="1:82" ht="20.25" customHeight="1">
      <c r="A17" s="27" t="s">
        <v>168</v>
      </c>
      <c r="B17" s="14"/>
      <c r="C17" s="14"/>
      <c r="D17" s="16"/>
      <c r="E17" s="83"/>
      <c r="F17" s="16">
        <f>SUM(F14:F16)</f>
        <v>609000</v>
      </c>
      <c r="G17" s="16"/>
      <c r="H17" s="16"/>
      <c r="I17" s="16"/>
      <c r="J17" s="16"/>
      <c r="K17" s="16"/>
      <c r="L17" s="16"/>
      <c r="M17" s="16">
        <f>SUM(M14:M16)</f>
        <v>609000</v>
      </c>
      <c r="CA17" s="1"/>
      <c r="CB17" s="1"/>
      <c r="CC17" s="1"/>
      <c r="CD17" s="1"/>
    </row>
    <row r="18" spans="1:82" ht="30" customHeight="1">
      <c r="A18" s="27" t="s">
        <v>169</v>
      </c>
      <c r="B18" s="84" t="s">
        <v>16</v>
      </c>
      <c r="C18" s="84" t="s">
        <v>170</v>
      </c>
      <c r="D18" s="16">
        <v>20000</v>
      </c>
      <c r="E18" s="83">
        <v>2710</v>
      </c>
      <c r="F18" s="16">
        <v>37110</v>
      </c>
      <c r="G18" s="16">
        <v>37110</v>
      </c>
      <c r="H18" s="16"/>
      <c r="I18" s="40"/>
      <c r="J18" s="40"/>
      <c r="K18" s="40"/>
      <c r="L18" s="40"/>
      <c r="M18" s="40"/>
      <c r="CA18" s="1"/>
      <c r="CB18" s="1"/>
      <c r="CC18" s="1"/>
      <c r="CD18" s="1"/>
    </row>
    <row r="19" spans="1:78" s="5" customFormat="1" ht="30" customHeight="1">
      <c r="A19" s="27" t="s">
        <v>231</v>
      </c>
      <c r="B19" s="84" t="s">
        <v>16</v>
      </c>
      <c r="C19" s="84" t="s">
        <v>170</v>
      </c>
      <c r="D19" s="16">
        <v>20000</v>
      </c>
      <c r="E19" s="83">
        <v>2710</v>
      </c>
      <c r="F19" s="16">
        <v>27000</v>
      </c>
      <c r="G19" s="16">
        <v>27000</v>
      </c>
      <c r="H19" s="16"/>
      <c r="I19" s="16"/>
      <c r="J19" s="16"/>
      <c r="K19" s="16"/>
      <c r="L19" s="16"/>
      <c r="M19" s="16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  <c r="BN19" s="165"/>
      <c r="BO19" s="165"/>
      <c r="BP19" s="165"/>
      <c r="BQ19" s="165"/>
      <c r="BR19" s="165"/>
      <c r="BS19" s="165"/>
      <c r="BT19" s="165"/>
      <c r="BU19" s="165"/>
      <c r="BV19" s="165"/>
      <c r="BW19" s="165"/>
      <c r="BX19" s="165"/>
      <c r="BY19" s="165"/>
      <c r="BZ19" s="165"/>
    </row>
    <row r="20" spans="1:82" ht="41.25" customHeight="1">
      <c r="A20" s="85" t="s">
        <v>171</v>
      </c>
      <c r="B20" s="86">
        <v>801</v>
      </c>
      <c r="C20" s="86">
        <v>80113</v>
      </c>
      <c r="D20" s="33"/>
      <c r="E20" s="87"/>
      <c r="F20" s="33">
        <v>16000</v>
      </c>
      <c r="G20" s="33">
        <v>16000</v>
      </c>
      <c r="H20" s="33"/>
      <c r="I20" s="33"/>
      <c r="J20" s="33">
        <v>16000</v>
      </c>
      <c r="K20" s="33"/>
      <c r="L20" s="33"/>
      <c r="M20" s="33"/>
      <c r="CA20" s="1"/>
      <c r="CB20" s="1"/>
      <c r="CC20" s="1"/>
      <c r="CD20" s="1"/>
    </row>
    <row r="21" spans="1:82" ht="46.5" customHeight="1">
      <c r="A21" s="36" t="s">
        <v>172</v>
      </c>
      <c r="B21" s="88">
        <v>851</v>
      </c>
      <c r="C21" s="88">
        <v>85158</v>
      </c>
      <c r="D21" s="10"/>
      <c r="E21" s="76"/>
      <c r="F21" s="10">
        <v>3288</v>
      </c>
      <c r="G21" s="10">
        <v>3288</v>
      </c>
      <c r="H21" s="10"/>
      <c r="I21" s="10"/>
      <c r="J21" s="10">
        <v>3288</v>
      </c>
      <c r="K21" s="10"/>
      <c r="L21" s="10"/>
      <c r="M21" s="10"/>
      <c r="CA21" s="1"/>
      <c r="CB21" s="1"/>
      <c r="CC21" s="1"/>
      <c r="CD21" s="1"/>
    </row>
    <row r="22" spans="1:82" ht="45" customHeight="1">
      <c r="A22" s="195" t="s">
        <v>173</v>
      </c>
      <c r="B22" s="196"/>
      <c r="C22" s="197"/>
      <c r="D22" s="33"/>
      <c r="E22" s="87"/>
      <c r="F22" s="33"/>
      <c r="G22" s="33"/>
      <c r="H22" s="33"/>
      <c r="I22" s="33"/>
      <c r="J22" s="33"/>
      <c r="K22" s="33"/>
      <c r="L22" s="33"/>
      <c r="M22" s="33"/>
      <c r="CA22" s="1"/>
      <c r="CB22" s="1"/>
      <c r="CC22" s="1"/>
      <c r="CD22" s="1"/>
    </row>
    <row r="23" spans="1:82" ht="29.25" customHeight="1">
      <c r="A23" s="36" t="s">
        <v>174</v>
      </c>
      <c r="B23" s="36">
        <v>600</v>
      </c>
      <c r="C23" s="36">
        <v>60014</v>
      </c>
      <c r="D23" s="16">
        <v>80000</v>
      </c>
      <c r="E23" s="76">
        <v>2320</v>
      </c>
      <c r="F23" s="10">
        <v>147600</v>
      </c>
      <c r="G23" s="10">
        <v>147600</v>
      </c>
      <c r="H23" s="10"/>
      <c r="I23" s="10"/>
      <c r="J23" s="10"/>
      <c r="K23" s="10"/>
      <c r="L23" s="10"/>
      <c r="M23" s="10"/>
      <c r="CA23" s="1"/>
      <c r="CB23" s="1"/>
      <c r="CC23" s="1"/>
      <c r="CD23" s="1"/>
    </row>
    <row r="24" spans="1:82" ht="57.75" customHeight="1">
      <c r="A24" s="36" t="s">
        <v>175</v>
      </c>
      <c r="B24" s="17">
        <v>801</v>
      </c>
      <c r="C24" s="17">
        <v>80120</v>
      </c>
      <c r="D24" s="89">
        <v>6525</v>
      </c>
      <c r="E24" s="90">
        <v>2320</v>
      </c>
      <c r="F24" s="89">
        <v>6525</v>
      </c>
      <c r="G24" s="89">
        <v>6525</v>
      </c>
      <c r="H24" s="89"/>
      <c r="I24" s="89"/>
      <c r="J24" s="89"/>
      <c r="K24" s="89"/>
      <c r="L24" s="89"/>
      <c r="M24" s="89"/>
      <c r="CA24" s="1"/>
      <c r="CB24" s="1"/>
      <c r="CC24" s="1"/>
      <c r="CD24" s="1"/>
    </row>
    <row r="25" spans="1:82" ht="33" customHeight="1">
      <c r="A25" s="191" t="s">
        <v>27</v>
      </c>
      <c r="B25" s="191"/>
      <c r="C25" s="191"/>
      <c r="D25" s="91">
        <f>SUM(D14:D24)</f>
        <v>126525</v>
      </c>
      <c r="E25" s="92"/>
      <c r="F25" s="91">
        <f>F17+F18+F19+F20+F21+F23+F24</f>
        <v>846523</v>
      </c>
      <c r="G25" s="91">
        <f>G17+G18+G19+G20+G21+G23+G24</f>
        <v>237523</v>
      </c>
      <c r="H25" s="91">
        <f>H17+H18+H20+H21+H23+H24</f>
        <v>0</v>
      </c>
      <c r="I25" s="91">
        <f>I17+I18+I20+I21+I23+I24</f>
        <v>0</v>
      </c>
      <c r="J25" s="91">
        <f>J17+J18+J19+J20+J21+J23+J24</f>
        <v>19288</v>
      </c>
      <c r="K25" s="91">
        <f>K17+K18+K20+K21+K23+K24</f>
        <v>0</v>
      </c>
      <c r="L25" s="91">
        <f>L17+L18+L20+L21+L23+L24</f>
        <v>0</v>
      </c>
      <c r="M25" s="91">
        <f>M17+M18+M19+M20+M21+M23+M24</f>
        <v>609000</v>
      </c>
      <c r="CA25" s="1"/>
      <c r="CB25" s="1"/>
      <c r="CC25" s="1"/>
      <c r="CD25" s="1"/>
    </row>
    <row r="26" spans="79:82" ht="36" customHeight="1">
      <c r="CA26" s="1"/>
      <c r="CB26" s="1"/>
      <c r="CC26" s="1"/>
      <c r="CD26" s="1"/>
    </row>
    <row r="27" spans="79:82" ht="76.5" customHeight="1">
      <c r="CA27" s="1"/>
      <c r="CB27" s="1"/>
      <c r="CC27" s="1"/>
      <c r="CD27" s="1"/>
    </row>
    <row r="28" spans="79:82" ht="19.5" customHeight="1">
      <c r="CA28" s="1"/>
      <c r="CB28" s="1"/>
      <c r="CC28" s="1"/>
      <c r="CD28" s="1"/>
    </row>
    <row r="29" spans="79:82" ht="51.75" customHeight="1">
      <c r="CA29" s="1"/>
      <c r="CB29" s="1"/>
      <c r="CC29" s="1"/>
      <c r="CD29" s="1"/>
    </row>
    <row r="30" spans="79:82" ht="19.5" customHeight="1">
      <c r="CA30" s="1"/>
      <c r="CB30" s="1"/>
      <c r="CC30" s="1"/>
      <c r="CD30" s="1"/>
    </row>
    <row r="31" spans="79:82" ht="19.5" customHeight="1">
      <c r="CA31" s="1"/>
      <c r="CB31" s="1"/>
      <c r="CC31" s="1"/>
      <c r="CD31" s="1"/>
    </row>
    <row r="32" spans="79:82" ht="24.75" customHeight="1">
      <c r="CA32" s="1"/>
      <c r="CB32" s="1"/>
      <c r="CC32" s="1"/>
      <c r="CD32" s="1"/>
    </row>
  </sheetData>
  <mergeCells count="14">
    <mergeCell ref="G9:M9"/>
    <mergeCell ref="A6:L6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25:C25"/>
    <mergeCell ref="A13:C13"/>
    <mergeCell ref="A22:C22"/>
  </mergeCells>
  <printOptions horizontalCentered="1"/>
  <pageMargins left="0.5905511811023623" right="0.5905511811023623" top="0.9055118110236221" bottom="0.3937007874015748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625" style="93" customWidth="1"/>
    <col min="2" max="2" width="43.25390625" style="93" customWidth="1"/>
    <col min="3" max="3" width="9.875" style="93" customWidth="1"/>
    <col min="4" max="16384" width="9.125" style="93" customWidth="1"/>
  </cols>
  <sheetData>
    <row r="1" s="2" customFormat="1" ht="12">
      <c r="C1" s="2" t="s">
        <v>236</v>
      </c>
    </row>
    <row r="2" spans="3:4" s="2" customFormat="1" ht="12.75">
      <c r="C2" s="2" t="s">
        <v>238</v>
      </c>
      <c r="D2" s="1"/>
    </row>
    <row r="3" spans="3:4" s="2" customFormat="1" ht="12.75">
      <c r="C3" s="2" t="s">
        <v>0</v>
      </c>
      <c r="D3" s="1"/>
    </row>
    <row r="4" spans="3:4" s="2" customFormat="1" ht="12.75">
      <c r="C4" s="2" t="s">
        <v>239</v>
      </c>
      <c r="D4" s="1"/>
    </row>
    <row r="5" ht="15.75">
      <c r="C5" s="141"/>
    </row>
    <row r="7" spans="1:6" ht="25.5" customHeight="1">
      <c r="A7" s="168" t="s">
        <v>219</v>
      </c>
      <c r="B7" s="168"/>
      <c r="C7" s="168"/>
      <c r="D7" s="168"/>
      <c r="E7" s="168"/>
      <c r="F7" s="168"/>
    </row>
    <row r="8" spans="1:6" ht="25.5" customHeight="1">
      <c r="A8" s="94"/>
      <c r="B8" s="94"/>
      <c r="C8" s="94"/>
      <c r="D8" s="94"/>
      <c r="E8" s="94"/>
      <c r="F8" s="94"/>
    </row>
    <row r="9" ht="12.75">
      <c r="F9" s="95" t="s">
        <v>178</v>
      </c>
    </row>
    <row r="10" spans="1:6" ht="35.25" customHeight="1">
      <c r="A10" s="167" t="s">
        <v>179</v>
      </c>
      <c r="B10" s="167" t="s">
        <v>220</v>
      </c>
      <c r="C10" s="167" t="s">
        <v>184</v>
      </c>
      <c r="D10" s="167" t="s">
        <v>185</v>
      </c>
      <c r="E10" s="167"/>
      <c r="F10" s="167"/>
    </row>
    <row r="11" spans="1:6" ht="27.75" customHeight="1">
      <c r="A11" s="169"/>
      <c r="B11" s="169"/>
      <c r="C11" s="169"/>
      <c r="D11" s="97" t="s">
        <v>188</v>
      </c>
      <c r="E11" s="97" t="s">
        <v>189</v>
      </c>
      <c r="F11" s="97" t="s">
        <v>221</v>
      </c>
    </row>
    <row r="12" spans="1:6" ht="12.75">
      <c r="A12" s="142" t="s">
        <v>222</v>
      </c>
      <c r="B12" s="143" t="s">
        <v>223</v>
      </c>
      <c r="C12" s="143">
        <v>0</v>
      </c>
      <c r="D12" s="143">
        <v>0</v>
      </c>
      <c r="E12" s="143">
        <v>0</v>
      </c>
      <c r="F12" s="143">
        <v>0</v>
      </c>
    </row>
    <row r="13" spans="1:6" ht="12.75">
      <c r="A13" s="144"/>
      <c r="B13" s="145" t="s">
        <v>195</v>
      </c>
      <c r="C13" s="143">
        <v>0</v>
      </c>
      <c r="D13" s="143">
        <v>0</v>
      </c>
      <c r="E13" s="143">
        <v>0</v>
      </c>
      <c r="F13" s="143">
        <v>0</v>
      </c>
    </row>
    <row r="14" spans="1:6" ht="12.75">
      <c r="A14" s="144"/>
      <c r="B14" s="145" t="s">
        <v>197</v>
      </c>
      <c r="C14" s="143">
        <v>0</v>
      </c>
      <c r="D14" s="143">
        <v>0</v>
      </c>
      <c r="E14" s="143">
        <v>0</v>
      </c>
      <c r="F14" s="143">
        <v>0</v>
      </c>
    </row>
    <row r="15" spans="1:6" ht="12.75">
      <c r="A15" s="146"/>
      <c r="B15" s="145" t="s">
        <v>199</v>
      </c>
      <c r="C15" s="143">
        <v>0</v>
      </c>
      <c r="D15" s="143">
        <v>0</v>
      </c>
      <c r="E15" s="143">
        <v>0</v>
      </c>
      <c r="F15" s="143">
        <v>0</v>
      </c>
    </row>
    <row r="16" spans="1:6" ht="12.75">
      <c r="A16" s="142" t="s">
        <v>224</v>
      </c>
      <c r="B16" s="143" t="s">
        <v>218</v>
      </c>
      <c r="C16" s="110">
        <v>3742130</v>
      </c>
      <c r="D16" s="110">
        <v>10848150</v>
      </c>
      <c r="E16" s="110">
        <v>10023470</v>
      </c>
      <c r="F16" s="147">
        <f aca="true" t="shared" si="0" ref="F16:F23">D16+E16</f>
        <v>20871620</v>
      </c>
    </row>
    <row r="17" spans="1:6" ht="12.75">
      <c r="A17" s="144"/>
      <c r="B17" s="145" t="s">
        <v>195</v>
      </c>
      <c r="C17" s="110">
        <v>958830</v>
      </c>
      <c r="D17" s="110">
        <v>3007969</v>
      </c>
      <c r="E17" s="110">
        <v>2755465</v>
      </c>
      <c r="F17" s="147">
        <f t="shared" si="0"/>
        <v>5763434</v>
      </c>
    </row>
    <row r="18" spans="1:6" ht="12.75">
      <c r="A18" s="144"/>
      <c r="B18" s="145" t="s">
        <v>197</v>
      </c>
      <c r="C18" s="110">
        <v>0</v>
      </c>
      <c r="D18" s="110">
        <v>0</v>
      </c>
      <c r="E18" s="110">
        <v>0</v>
      </c>
      <c r="F18" s="147">
        <f t="shared" si="0"/>
        <v>0</v>
      </c>
    </row>
    <row r="19" spans="1:6" ht="13.5" thickBot="1">
      <c r="A19" s="146"/>
      <c r="B19" s="148" t="s">
        <v>199</v>
      </c>
      <c r="C19" s="103">
        <v>2783300</v>
      </c>
      <c r="D19" s="103">
        <v>7840181</v>
      </c>
      <c r="E19" s="103">
        <v>7268005</v>
      </c>
      <c r="F19" s="149">
        <f t="shared" si="0"/>
        <v>15108186</v>
      </c>
    </row>
    <row r="20" spans="1:6" ht="12.75">
      <c r="A20" s="142"/>
      <c r="B20" s="150" t="s">
        <v>225</v>
      </c>
      <c r="C20" s="134">
        <v>3742130</v>
      </c>
      <c r="D20" s="134">
        <v>10848150</v>
      </c>
      <c r="E20" s="134">
        <v>10023470</v>
      </c>
      <c r="F20" s="151">
        <f t="shared" si="0"/>
        <v>20871620</v>
      </c>
    </row>
    <row r="21" spans="1:6" ht="12.75">
      <c r="A21" s="144"/>
      <c r="B21" s="152" t="s">
        <v>195</v>
      </c>
      <c r="C21" s="110">
        <v>958830</v>
      </c>
      <c r="D21" s="110">
        <v>3007969</v>
      </c>
      <c r="E21" s="110">
        <v>2755465</v>
      </c>
      <c r="F21" s="153">
        <f t="shared" si="0"/>
        <v>5763434</v>
      </c>
    </row>
    <row r="22" spans="1:6" ht="12.75">
      <c r="A22" s="144"/>
      <c r="B22" s="152" t="s">
        <v>197</v>
      </c>
      <c r="C22" s="110">
        <v>0</v>
      </c>
      <c r="D22" s="110">
        <v>0</v>
      </c>
      <c r="E22" s="110">
        <v>0</v>
      </c>
      <c r="F22" s="153">
        <f t="shared" si="0"/>
        <v>0</v>
      </c>
    </row>
    <row r="23" spans="1:6" ht="13.5" thickBot="1">
      <c r="A23" s="146"/>
      <c r="B23" s="154" t="s">
        <v>199</v>
      </c>
      <c r="C23" s="116">
        <v>2783300</v>
      </c>
      <c r="D23" s="116">
        <v>7840181</v>
      </c>
      <c r="E23" s="116">
        <v>7268005</v>
      </c>
      <c r="F23" s="155">
        <f t="shared" si="0"/>
        <v>15108186</v>
      </c>
    </row>
  </sheetData>
  <mergeCells count="5">
    <mergeCell ref="C10:C11"/>
    <mergeCell ref="D10:F10"/>
    <mergeCell ref="A7:F7"/>
    <mergeCell ref="A10:A11"/>
    <mergeCell ref="B10:B1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75" zoomScaleNormal="75" zoomScaleSheetLayoutView="75" workbookViewId="0" topLeftCell="A1">
      <selection activeCell="J5" sqref="J5"/>
    </sheetView>
  </sheetViews>
  <sheetFormatPr defaultColWidth="9.00390625" defaultRowHeight="12.75"/>
  <cols>
    <col min="1" max="1" width="4.625" style="93" customWidth="1"/>
    <col min="2" max="2" width="35.375" style="93" customWidth="1"/>
    <col min="3" max="3" width="9.125" style="93" customWidth="1"/>
    <col min="4" max="4" width="11.375" style="93" customWidth="1"/>
    <col min="5" max="6" width="9.125" style="93" customWidth="1"/>
    <col min="7" max="7" width="29.875" style="93" customWidth="1"/>
    <col min="8" max="8" width="10.75390625" style="93" customWidth="1"/>
    <col min="9" max="9" width="11.00390625" style="93" customWidth="1"/>
    <col min="10" max="10" width="9.875" style="93" customWidth="1"/>
    <col min="11" max="11" width="10.875" style="93" customWidth="1"/>
    <col min="12" max="12" width="11.375" style="93" customWidth="1"/>
    <col min="13" max="16384" width="9.125" style="93" customWidth="1"/>
  </cols>
  <sheetData>
    <row r="1" s="2" customFormat="1" ht="12">
      <c r="J1" s="2" t="s">
        <v>235</v>
      </c>
    </row>
    <row r="2" s="2" customFormat="1" ht="12">
      <c r="J2" s="2" t="s">
        <v>238</v>
      </c>
    </row>
    <row r="3" s="2" customFormat="1" ht="12">
      <c r="J3" s="2" t="s">
        <v>0</v>
      </c>
    </row>
    <row r="4" s="2" customFormat="1" ht="12">
      <c r="J4" s="2" t="s">
        <v>239</v>
      </c>
    </row>
    <row r="5" s="2" customFormat="1" ht="12"/>
    <row r="7" spans="1:13" ht="12.75">
      <c r="A7" s="168" t="s">
        <v>177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</row>
    <row r="8" spans="1:13" ht="12.75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</row>
    <row r="9" ht="12.75">
      <c r="M9" s="95" t="s">
        <v>178</v>
      </c>
    </row>
    <row r="10" spans="1:13" ht="48" customHeight="1">
      <c r="A10" s="167" t="s">
        <v>179</v>
      </c>
      <c r="B10" s="167" t="s">
        <v>180</v>
      </c>
      <c r="C10" s="167" t="s">
        <v>181</v>
      </c>
      <c r="D10" s="169" t="s">
        <v>8</v>
      </c>
      <c r="E10" s="167" t="s">
        <v>4</v>
      </c>
      <c r="F10" s="169" t="s">
        <v>152</v>
      </c>
      <c r="G10" s="167" t="s">
        <v>182</v>
      </c>
      <c r="H10" s="167"/>
      <c r="I10" s="169" t="s">
        <v>183</v>
      </c>
      <c r="J10" s="167" t="s">
        <v>184</v>
      </c>
      <c r="K10" s="167" t="s">
        <v>185</v>
      </c>
      <c r="L10" s="167"/>
      <c r="M10" s="167"/>
    </row>
    <row r="11" spans="1:13" ht="24">
      <c r="A11" s="167"/>
      <c r="B11" s="167"/>
      <c r="C11" s="167"/>
      <c r="D11" s="170"/>
      <c r="E11" s="167"/>
      <c r="F11" s="170"/>
      <c r="G11" s="96" t="s">
        <v>186</v>
      </c>
      <c r="H11" s="96" t="s">
        <v>187</v>
      </c>
      <c r="I11" s="170"/>
      <c r="J11" s="167"/>
      <c r="K11" s="96" t="s">
        <v>188</v>
      </c>
      <c r="L11" s="96" t="s">
        <v>189</v>
      </c>
      <c r="M11" s="96" t="s">
        <v>190</v>
      </c>
    </row>
    <row r="12" spans="1:13" ht="25.5">
      <c r="A12" s="98" t="s">
        <v>15</v>
      </c>
      <c r="B12" s="99" t="s">
        <v>191</v>
      </c>
      <c r="C12" s="100" t="s">
        <v>192</v>
      </c>
      <c r="D12" s="101" t="s">
        <v>20</v>
      </c>
      <c r="E12" s="102" t="s">
        <v>16</v>
      </c>
      <c r="F12" s="102" t="s">
        <v>17</v>
      </c>
      <c r="G12" s="98" t="s">
        <v>193</v>
      </c>
      <c r="H12" s="103">
        <f>I12+J12+K12+L12+M12</f>
        <v>372850</v>
      </c>
      <c r="I12" s="104">
        <f>I13+I14+I15</f>
        <v>24000</v>
      </c>
      <c r="J12" s="103">
        <f>J13+J14+J15</f>
        <v>65000</v>
      </c>
      <c r="K12" s="103">
        <f>K13+K14+K15</f>
        <v>283850</v>
      </c>
      <c r="L12" s="103">
        <f>L13+L14+L15</f>
        <v>0</v>
      </c>
      <c r="M12" s="103">
        <f>M13+M14+M15</f>
        <v>0</v>
      </c>
    </row>
    <row r="13" spans="1:13" ht="38.25">
      <c r="A13" s="100"/>
      <c r="B13" s="105" t="s">
        <v>194</v>
      </c>
      <c r="C13" s="106"/>
      <c r="D13" s="107"/>
      <c r="E13" s="108"/>
      <c r="F13" s="108"/>
      <c r="G13" s="109" t="s">
        <v>195</v>
      </c>
      <c r="H13" s="110">
        <f>I13+J13+K13+L13+M13</f>
        <v>112126</v>
      </c>
      <c r="I13" s="110">
        <v>24000</v>
      </c>
      <c r="J13" s="110">
        <v>16500</v>
      </c>
      <c r="K13" s="110">
        <v>71626</v>
      </c>
      <c r="L13" s="110"/>
      <c r="M13" s="110"/>
    </row>
    <row r="14" spans="1:13" ht="25.5">
      <c r="A14" s="100"/>
      <c r="B14" s="105" t="s">
        <v>196</v>
      </c>
      <c r="C14" s="106"/>
      <c r="D14" s="107"/>
      <c r="E14" s="108"/>
      <c r="F14" s="108"/>
      <c r="G14" s="109" t="s">
        <v>197</v>
      </c>
      <c r="H14" s="110">
        <f>I14+J14+K14+L14+M14</f>
        <v>0</v>
      </c>
      <c r="I14" s="110"/>
      <c r="J14" s="110"/>
      <c r="K14" s="110"/>
      <c r="L14" s="110"/>
      <c r="M14" s="110"/>
    </row>
    <row r="15" spans="1:13" ht="25.5">
      <c r="A15" s="100"/>
      <c r="B15" s="105" t="s">
        <v>198</v>
      </c>
      <c r="C15" s="106"/>
      <c r="D15" s="107"/>
      <c r="E15" s="108"/>
      <c r="F15" s="108"/>
      <c r="G15" s="111" t="s">
        <v>199</v>
      </c>
      <c r="H15" s="110">
        <f>I15+J15+K15+L15+M15</f>
        <v>260724</v>
      </c>
      <c r="I15" s="110"/>
      <c r="J15" s="110">
        <v>48500</v>
      </c>
      <c r="K15" s="110">
        <v>212224</v>
      </c>
      <c r="L15" s="110"/>
      <c r="M15" s="110"/>
    </row>
    <row r="16" spans="1:13" ht="13.5" thickBot="1">
      <c r="A16" s="112"/>
      <c r="B16" s="113"/>
      <c r="C16" s="113"/>
      <c r="D16" s="114"/>
      <c r="E16" s="115"/>
      <c r="F16" s="115"/>
      <c r="G16" s="113"/>
      <c r="H16" s="116"/>
      <c r="I16" s="117"/>
      <c r="J16" s="116"/>
      <c r="K16" s="116"/>
      <c r="L16" s="116"/>
      <c r="M16" s="116"/>
    </row>
    <row r="17" spans="1:13" ht="25.5">
      <c r="A17" s="100" t="s">
        <v>21</v>
      </c>
      <c r="B17" s="118" t="s">
        <v>191</v>
      </c>
      <c r="C17" s="119" t="s">
        <v>192</v>
      </c>
      <c r="D17" s="120" t="s">
        <v>20</v>
      </c>
      <c r="E17" s="121" t="s">
        <v>16</v>
      </c>
      <c r="F17" s="121" t="s">
        <v>17</v>
      </c>
      <c r="G17" s="119" t="s">
        <v>193</v>
      </c>
      <c r="H17" s="122">
        <f>I17+J17+K17+L17+M17</f>
        <v>609300</v>
      </c>
      <c r="I17" s="122">
        <f>I18+I19+I20</f>
        <v>45000</v>
      </c>
      <c r="J17" s="122">
        <f>J18+J19+J20</f>
        <v>190000</v>
      </c>
      <c r="K17" s="122">
        <f>K18+K19+K20</f>
        <v>374300</v>
      </c>
      <c r="L17" s="122">
        <f>L18+L19+L20</f>
        <v>0</v>
      </c>
      <c r="M17" s="122">
        <f>M18+M19+M20</f>
        <v>0</v>
      </c>
    </row>
    <row r="18" spans="1:13" ht="38.25">
      <c r="A18" s="100"/>
      <c r="B18" s="105" t="s">
        <v>194</v>
      </c>
      <c r="C18" s="106"/>
      <c r="D18" s="107"/>
      <c r="E18" s="108"/>
      <c r="F18" s="108"/>
      <c r="G18" s="109" t="s">
        <v>195</v>
      </c>
      <c r="H18" s="110">
        <f>I18+J18+K18+L18+M18</f>
        <v>187450</v>
      </c>
      <c r="I18" s="110">
        <v>45000</v>
      </c>
      <c r="J18" s="110">
        <v>48000</v>
      </c>
      <c r="K18" s="110">
        <v>94450</v>
      </c>
      <c r="L18" s="110"/>
      <c r="M18" s="110"/>
    </row>
    <row r="19" spans="1:13" ht="25.5">
      <c r="A19" s="100"/>
      <c r="B19" s="105" t="s">
        <v>196</v>
      </c>
      <c r="C19" s="106"/>
      <c r="D19" s="107"/>
      <c r="E19" s="108"/>
      <c r="F19" s="108"/>
      <c r="G19" s="109" t="s">
        <v>197</v>
      </c>
      <c r="H19" s="110">
        <f>I19+J19+K19+L19+M19</f>
        <v>0</v>
      </c>
      <c r="I19" s="110"/>
      <c r="J19" s="110"/>
      <c r="K19" s="110"/>
      <c r="L19" s="110"/>
      <c r="M19" s="110"/>
    </row>
    <row r="20" spans="1:13" ht="25.5">
      <c r="A20" s="100"/>
      <c r="B20" s="105" t="s">
        <v>200</v>
      </c>
      <c r="C20" s="106"/>
      <c r="D20" s="107"/>
      <c r="E20" s="108"/>
      <c r="F20" s="108"/>
      <c r="G20" s="111" t="s">
        <v>199</v>
      </c>
      <c r="H20" s="110">
        <f>I20+J20+K20+L20+M20</f>
        <v>421850</v>
      </c>
      <c r="I20" s="110"/>
      <c r="J20" s="110">
        <v>142000</v>
      </c>
      <c r="K20" s="110">
        <v>279850</v>
      </c>
      <c r="L20" s="110"/>
      <c r="M20" s="110"/>
    </row>
    <row r="21" spans="1:13" ht="13.5" thickBot="1">
      <c r="A21" s="112"/>
      <c r="B21" s="113"/>
      <c r="C21" s="113"/>
      <c r="D21" s="114"/>
      <c r="E21" s="115"/>
      <c r="F21" s="115"/>
      <c r="G21" s="113"/>
      <c r="H21" s="116"/>
      <c r="I21" s="116"/>
      <c r="J21" s="116"/>
      <c r="K21" s="116"/>
      <c r="L21" s="116"/>
      <c r="M21" s="116"/>
    </row>
    <row r="22" spans="1:13" ht="25.5">
      <c r="A22" s="100" t="s">
        <v>23</v>
      </c>
      <c r="B22" s="118" t="s">
        <v>201</v>
      </c>
      <c r="C22" s="119" t="s">
        <v>202</v>
      </c>
      <c r="D22" s="120" t="s">
        <v>20</v>
      </c>
      <c r="E22" s="121" t="s">
        <v>16</v>
      </c>
      <c r="F22" s="121" t="s">
        <v>58</v>
      </c>
      <c r="G22" s="119" t="s">
        <v>193</v>
      </c>
      <c r="H22" s="122">
        <f>I22+J22+K22+L22+M22</f>
        <v>706640</v>
      </c>
      <c r="I22" s="122">
        <f>I23+I24+I25</f>
        <v>56640</v>
      </c>
      <c r="J22" s="122">
        <f>J23+J24+J25</f>
        <v>650000</v>
      </c>
      <c r="K22" s="122">
        <f>K23+K24+K25</f>
        <v>0</v>
      </c>
      <c r="L22" s="122">
        <f>L23+L24+L25</f>
        <v>0</v>
      </c>
      <c r="M22" s="122">
        <f>M23+M24+M25</f>
        <v>0</v>
      </c>
    </row>
    <row r="23" spans="1:13" ht="38.25">
      <c r="A23" s="100"/>
      <c r="B23" s="105" t="s">
        <v>203</v>
      </c>
      <c r="C23" s="106"/>
      <c r="D23" s="107"/>
      <c r="E23" s="108"/>
      <c r="F23" s="108"/>
      <c r="G23" s="109" t="s">
        <v>195</v>
      </c>
      <c r="H23" s="110">
        <f>I23+J23+K23+L23+M23</f>
        <v>206640</v>
      </c>
      <c r="I23" s="110">
        <v>56640</v>
      </c>
      <c r="J23" s="110">
        <v>150000</v>
      </c>
      <c r="K23" s="110"/>
      <c r="L23" s="110"/>
      <c r="M23" s="110"/>
    </row>
    <row r="24" spans="1:13" ht="16.5" customHeight="1">
      <c r="A24" s="100"/>
      <c r="B24" s="105" t="s">
        <v>204</v>
      </c>
      <c r="C24" s="106"/>
      <c r="D24" s="107"/>
      <c r="E24" s="108"/>
      <c r="F24" s="108"/>
      <c r="G24" s="109" t="s">
        <v>197</v>
      </c>
      <c r="H24" s="110">
        <f>I24+J24+K24+L24+M24</f>
        <v>0</v>
      </c>
      <c r="I24" s="110"/>
      <c r="J24" s="110"/>
      <c r="K24" s="110"/>
      <c r="L24" s="110"/>
      <c r="M24" s="110"/>
    </row>
    <row r="25" spans="1:13" ht="25.5">
      <c r="A25" s="100"/>
      <c r="B25" s="105" t="s">
        <v>205</v>
      </c>
      <c r="C25" s="106"/>
      <c r="D25" s="107"/>
      <c r="E25" s="108"/>
      <c r="F25" s="108"/>
      <c r="G25" s="111" t="s">
        <v>199</v>
      </c>
      <c r="H25" s="110">
        <f>I25+J25+K25+L25+M25</f>
        <v>500000</v>
      </c>
      <c r="I25" s="110"/>
      <c r="J25" s="110">
        <v>500000</v>
      </c>
      <c r="K25" s="110"/>
      <c r="L25" s="110"/>
      <c r="M25" s="110"/>
    </row>
    <row r="26" spans="1:13" ht="13.5" thickBot="1">
      <c r="A26" s="112"/>
      <c r="B26" s="113"/>
      <c r="C26" s="113"/>
      <c r="D26" s="114"/>
      <c r="E26" s="115"/>
      <c r="F26" s="115"/>
      <c r="G26" s="113"/>
      <c r="H26" s="116"/>
      <c r="I26" s="116"/>
      <c r="J26" s="116"/>
      <c r="K26" s="116"/>
      <c r="L26" s="116"/>
      <c r="M26" s="116"/>
    </row>
    <row r="27" spans="1:13" ht="39.75" customHeight="1">
      <c r="A27" s="123" t="s">
        <v>25</v>
      </c>
      <c r="B27" s="118" t="s">
        <v>206</v>
      </c>
      <c r="C27" s="119" t="s">
        <v>207</v>
      </c>
      <c r="D27" s="120" t="s">
        <v>20</v>
      </c>
      <c r="E27" s="121" t="s">
        <v>68</v>
      </c>
      <c r="F27" s="121" t="s">
        <v>72</v>
      </c>
      <c r="G27" s="119" t="s">
        <v>193</v>
      </c>
      <c r="H27" s="122">
        <f>I27+J27+K27+L27+M27</f>
        <v>391180</v>
      </c>
      <c r="I27" s="122">
        <f>I28+I29+I30</f>
        <v>7320</v>
      </c>
      <c r="J27" s="122">
        <f>J28+J29+J30</f>
        <v>383860</v>
      </c>
      <c r="K27" s="122">
        <f>K28+K29+K30</f>
        <v>0</v>
      </c>
      <c r="L27" s="122">
        <f>L28+L29+L30</f>
        <v>0</v>
      </c>
      <c r="M27" s="122">
        <f>M28+M29+M30</f>
        <v>0</v>
      </c>
    </row>
    <row r="28" spans="1:13" ht="38.25">
      <c r="A28" s="100"/>
      <c r="B28" s="105" t="s">
        <v>208</v>
      </c>
      <c r="C28" s="106"/>
      <c r="D28" s="107"/>
      <c r="E28" s="108"/>
      <c r="F28" s="108"/>
      <c r="G28" s="109" t="s">
        <v>195</v>
      </c>
      <c r="H28" s="110">
        <f>I28+J28+K28+L28+M28</f>
        <v>98380</v>
      </c>
      <c r="I28" s="110">
        <v>7320</v>
      </c>
      <c r="J28" s="110">
        <v>91060</v>
      </c>
      <c r="K28" s="110"/>
      <c r="L28" s="110"/>
      <c r="M28" s="110"/>
    </row>
    <row r="29" spans="1:13" ht="25.5">
      <c r="A29" s="100"/>
      <c r="B29" s="105" t="s">
        <v>209</v>
      </c>
      <c r="C29" s="106"/>
      <c r="D29" s="107"/>
      <c r="E29" s="108"/>
      <c r="F29" s="108"/>
      <c r="G29" s="109" t="s">
        <v>197</v>
      </c>
      <c r="H29" s="110">
        <f>I29+J29+K29+L29+M29</f>
        <v>0</v>
      </c>
      <c r="I29" s="110"/>
      <c r="J29" s="110"/>
      <c r="K29" s="110"/>
      <c r="L29" s="110"/>
      <c r="M29" s="110"/>
    </row>
    <row r="30" spans="1:13" ht="25.5">
      <c r="A30" s="100"/>
      <c r="B30" s="105" t="s">
        <v>210</v>
      </c>
      <c r="C30" s="106"/>
      <c r="D30" s="107"/>
      <c r="E30" s="108"/>
      <c r="F30" s="108"/>
      <c r="G30" s="111" t="s">
        <v>199</v>
      </c>
      <c r="H30" s="110">
        <f>I30+J30+K30+L30+M30</f>
        <v>292800</v>
      </c>
      <c r="I30" s="110"/>
      <c r="J30" s="110">
        <v>292800</v>
      </c>
      <c r="K30" s="110"/>
      <c r="L30" s="110"/>
      <c r="M30" s="110"/>
    </row>
    <row r="31" spans="1:13" ht="13.5" thickBot="1">
      <c r="A31" s="112"/>
      <c r="B31" s="124"/>
      <c r="C31" s="113"/>
      <c r="D31" s="114"/>
      <c r="E31" s="115"/>
      <c r="F31" s="115"/>
      <c r="G31" s="113"/>
      <c r="H31" s="116"/>
      <c r="I31" s="116"/>
      <c r="J31" s="116"/>
      <c r="K31" s="116"/>
      <c r="L31" s="116"/>
      <c r="M31" s="125"/>
    </row>
    <row r="32" spans="1:13" ht="42" customHeight="1">
      <c r="A32" s="100" t="s">
        <v>34</v>
      </c>
      <c r="B32" s="118" t="s">
        <v>206</v>
      </c>
      <c r="C32" s="119" t="s">
        <v>211</v>
      </c>
      <c r="D32" s="120" t="s">
        <v>20</v>
      </c>
      <c r="E32" s="121" t="s">
        <v>83</v>
      </c>
      <c r="F32" s="121" t="s">
        <v>84</v>
      </c>
      <c r="G32" s="119" t="s">
        <v>193</v>
      </c>
      <c r="H32" s="122">
        <f>I32+J32+K32+L32+M32</f>
        <v>12003000</v>
      </c>
      <c r="I32" s="122">
        <f>I33+I34+I35</f>
        <v>362689</v>
      </c>
      <c r="J32" s="122">
        <f>J33+J34+J35</f>
        <v>553270</v>
      </c>
      <c r="K32" s="122">
        <f>K33+K34+K35</f>
        <v>6000000</v>
      </c>
      <c r="L32" s="122">
        <f>L33+L34+L35</f>
        <v>5087041</v>
      </c>
      <c r="M32" s="110">
        <f>M33+M34+M35</f>
        <v>0</v>
      </c>
    </row>
    <row r="33" spans="1:13" ht="25.5">
      <c r="A33" s="100"/>
      <c r="B33" s="105" t="s">
        <v>212</v>
      </c>
      <c r="C33" s="106"/>
      <c r="D33" s="107"/>
      <c r="E33" s="108"/>
      <c r="F33" s="108"/>
      <c r="G33" s="109" t="s">
        <v>195</v>
      </c>
      <c r="H33" s="110">
        <f>I33+J33+K33+L33+M33</f>
        <v>3856710</v>
      </c>
      <c r="I33" s="110">
        <v>362689</v>
      </c>
      <c r="J33" s="110">
        <v>178270</v>
      </c>
      <c r="K33" s="110">
        <v>1794393</v>
      </c>
      <c r="L33" s="110">
        <v>1521358</v>
      </c>
      <c r="M33" s="110"/>
    </row>
    <row r="34" spans="1:13" ht="38.25">
      <c r="A34" s="100"/>
      <c r="B34" s="105" t="s">
        <v>213</v>
      </c>
      <c r="C34" s="106"/>
      <c r="D34" s="107"/>
      <c r="E34" s="108"/>
      <c r="F34" s="108"/>
      <c r="G34" s="109" t="s">
        <v>197</v>
      </c>
      <c r="H34" s="110">
        <f>I34+J34+K34+L34+M34</f>
        <v>0</v>
      </c>
      <c r="I34" s="110"/>
      <c r="J34" s="110"/>
      <c r="K34" s="110"/>
      <c r="L34" s="110"/>
      <c r="M34" s="110"/>
    </row>
    <row r="35" spans="1:13" ht="51">
      <c r="A35" s="100"/>
      <c r="B35" s="105" t="s">
        <v>214</v>
      </c>
      <c r="C35" s="106"/>
      <c r="D35" s="107"/>
      <c r="E35" s="108"/>
      <c r="F35" s="108"/>
      <c r="G35" s="111" t="s">
        <v>199</v>
      </c>
      <c r="H35" s="110">
        <f>I35+J35+K35+L35+M35</f>
        <v>8146290</v>
      </c>
      <c r="I35" s="110"/>
      <c r="J35" s="110">
        <v>375000</v>
      </c>
      <c r="K35" s="110">
        <v>4205607</v>
      </c>
      <c r="L35" s="110">
        <v>3565683</v>
      </c>
      <c r="M35" s="110"/>
    </row>
    <row r="36" spans="1:13" ht="13.5" thickBot="1">
      <c r="A36" s="112"/>
      <c r="B36" s="113"/>
      <c r="C36" s="113"/>
      <c r="D36" s="114"/>
      <c r="E36" s="115"/>
      <c r="F36" s="115"/>
      <c r="G36" s="113"/>
      <c r="H36" s="116"/>
      <c r="I36" s="116"/>
      <c r="J36" s="116"/>
      <c r="K36" s="116"/>
      <c r="L36" s="116"/>
      <c r="M36" s="116"/>
    </row>
    <row r="37" spans="1:13" ht="39.75" customHeight="1">
      <c r="A37" s="123" t="s">
        <v>53</v>
      </c>
      <c r="B37" s="118" t="s">
        <v>206</v>
      </c>
      <c r="C37" s="119" t="s">
        <v>215</v>
      </c>
      <c r="D37" s="120" t="s">
        <v>20</v>
      </c>
      <c r="E37" s="121" t="s">
        <v>83</v>
      </c>
      <c r="F37" s="121" t="s">
        <v>84</v>
      </c>
      <c r="G37" s="119" t="s">
        <v>193</v>
      </c>
      <c r="H37" s="122">
        <f>I37+J37+K37+L37+M37</f>
        <v>11412000</v>
      </c>
      <c r="I37" s="122">
        <f>I38+I39+I40</f>
        <v>385571</v>
      </c>
      <c r="J37" s="122">
        <f>J38+J39+J40</f>
        <v>1900000</v>
      </c>
      <c r="K37" s="122">
        <f>K38+K39+K40</f>
        <v>4190000</v>
      </c>
      <c r="L37" s="122">
        <f>L38+L39+L40</f>
        <v>4936429</v>
      </c>
      <c r="M37" s="122">
        <f>M38+M39+M40</f>
        <v>0</v>
      </c>
    </row>
    <row r="38" spans="1:13" ht="25.5">
      <c r="A38" s="100"/>
      <c r="B38" s="105" t="s">
        <v>212</v>
      </c>
      <c r="C38" s="106"/>
      <c r="D38" s="107"/>
      <c r="E38" s="108"/>
      <c r="F38" s="108"/>
      <c r="G38" s="109" t="s">
        <v>195</v>
      </c>
      <c r="H38" s="110">
        <f>I38+J38+K38+L38+M38</f>
        <v>3142178</v>
      </c>
      <c r="I38" s="110">
        <v>385571</v>
      </c>
      <c r="J38" s="110">
        <v>475000</v>
      </c>
      <c r="K38" s="110">
        <v>1047500</v>
      </c>
      <c r="L38" s="110">
        <v>1234107</v>
      </c>
      <c r="M38" s="110"/>
    </row>
    <row r="39" spans="1:13" ht="38.25">
      <c r="A39" s="100"/>
      <c r="B39" s="105" t="s">
        <v>216</v>
      </c>
      <c r="C39" s="106"/>
      <c r="D39" s="107"/>
      <c r="E39" s="108"/>
      <c r="F39" s="108"/>
      <c r="G39" s="109" t="s">
        <v>197</v>
      </c>
      <c r="H39" s="110">
        <f>I39+J39+K39+L39+M39</f>
        <v>0</v>
      </c>
      <c r="I39" s="110"/>
      <c r="J39" s="110"/>
      <c r="K39" s="110"/>
      <c r="L39" s="110"/>
      <c r="M39" s="110"/>
    </row>
    <row r="40" spans="1:13" ht="51">
      <c r="A40" s="100"/>
      <c r="B40" s="105" t="s">
        <v>217</v>
      </c>
      <c r="C40" s="106"/>
      <c r="D40" s="107"/>
      <c r="E40" s="108"/>
      <c r="F40" s="108"/>
      <c r="G40" s="111" t="s">
        <v>199</v>
      </c>
      <c r="H40" s="110">
        <f>I40+J40+K40+L40+M40</f>
        <v>8269822</v>
      </c>
      <c r="I40" s="110"/>
      <c r="J40" s="110">
        <v>1425000</v>
      </c>
      <c r="K40" s="110">
        <v>3142500</v>
      </c>
      <c r="L40" s="110">
        <v>3702322</v>
      </c>
      <c r="M40" s="110"/>
    </row>
    <row r="41" spans="1:13" ht="13.5" thickBot="1">
      <c r="A41" s="112"/>
      <c r="B41" s="126"/>
      <c r="C41" s="100"/>
      <c r="D41" s="127"/>
      <c r="E41" s="128"/>
      <c r="F41" s="128"/>
      <c r="G41" s="100"/>
      <c r="H41" s="125"/>
      <c r="I41" s="125"/>
      <c r="J41" s="125"/>
      <c r="K41" s="125"/>
      <c r="L41" s="125"/>
      <c r="M41" s="125"/>
    </row>
    <row r="42" spans="1:13" ht="12.75">
      <c r="A42" s="129"/>
      <c r="B42" s="130" t="s">
        <v>218</v>
      </c>
      <c r="C42" s="131"/>
      <c r="D42" s="132"/>
      <c r="E42" s="133"/>
      <c r="F42" s="133"/>
      <c r="G42" s="131"/>
      <c r="H42" s="134">
        <f>I42+J42+K42+L42+M42</f>
        <v>25494970</v>
      </c>
      <c r="I42" s="134">
        <f>I12+I17+I22+I27+I32+I37</f>
        <v>881220</v>
      </c>
      <c r="J42" s="134">
        <f>J12+J17+J22+J27+J32+J37</f>
        <v>3742130</v>
      </c>
      <c r="K42" s="134">
        <f>K12+K17+K22+K27+K32+K37</f>
        <v>10848150</v>
      </c>
      <c r="L42" s="134">
        <f>L12+L17+L22+L27+L32+L37</f>
        <v>10023470</v>
      </c>
      <c r="M42" s="135">
        <f>M12+M17+M22+M27+M32+M37</f>
        <v>0</v>
      </c>
    </row>
    <row r="43" spans="1:13" ht="12.75">
      <c r="A43" s="129"/>
      <c r="B43" s="136" t="s">
        <v>195</v>
      </c>
      <c r="C43" s="106"/>
      <c r="D43" s="107"/>
      <c r="E43" s="108"/>
      <c r="F43" s="108"/>
      <c r="G43" s="106"/>
      <c r="H43" s="110">
        <f>I43+J43+K43+L43+M43</f>
        <v>7603484</v>
      </c>
      <c r="I43" s="110">
        <f aca="true" t="shared" si="0" ref="I43:L45">I13+I18+I23+I28+I33+I38</f>
        <v>881220</v>
      </c>
      <c r="J43" s="110">
        <f t="shared" si="0"/>
        <v>958830</v>
      </c>
      <c r="K43" s="110">
        <f t="shared" si="0"/>
        <v>3007969</v>
      </c>
      <c r="L43" s="110">
        <f t="shared" si="0"/>
        <v>2755465</v>
      </c>
      <c r="M43" s="137"/>
    </row>
    <row r="44" spans="1:13" ht="12.75">
      <c r="A44" s="129"/>
      <c r="B44" s="136" t="s">
        <v>197</v>
      </c>
      <c r="C44" s="106"/>
      <c r="D44" s="107"/>
      <c r="E44" s="108"/>
      <c r="F44" s="108"/>
      <c r="G44" s="106"/>
      <c r="H44" s="110">
        <f>I44+J44+K44+L44+M44</f>
        <v>0</v>
      </c>
      <c r="I44" s="110">
        <f t="shared" si="0"/>
        <v>0</v>
      </c>
      <c r="J44" s="110">
        <f t="shared" si="0"/>
        <v>0</v>
      </c>
      <c r="K44" s="110">
        <f t="shared" si="0"/>
        <v>0</v>
      </c>
      <c r="L44" s="110">
        <f t="shared" si="0"/>
        <v>0</v>
      </c>
      <c r="M44" s="137"/>
    </row>
    <row r="45" spans="1:13" ht="13.5" thickBot="1">
      <c r="A45" s="138"/>
      <c r="B45" s="139" t="s">
        <v>199</v>
      </c>
      <c r="C45" s="113"/>
      <c r="D45" s="114"/>
      <c r="E45" s="115"/>
      <c r="F45" s="115"/>
      <c r="G45" s="113"/>
      <c r="H45" s="116">
        <f>I45+J45+K45+L45+M45</f>
        <v>17891486</v>
      </c>
      <c r="I45" s="116">
        <f t="shared" si="0"/>
        <v>0</v>
      </c>
      <c r="J45" s="116">
        <f t="shared" si="0"/>
        <v>2783300</v>
      </c>
      <c r="K45" s="116">
        <f t="shared" si="0"/>
        <v>7840181</v>
      </c>
      <c r="L45" s="116">
        <f t="shared" si="0"/>
        <v>7268005</v>
      </c>
      <c r="M45" s="140"/>
    </row>
  </sheetData>
  <mergeCells count="11">
    <mergeCell ref="J10:J11"/>
    <mergeCell ref="K10:M10"/>
    <mergeCell ref="A7:M7"/>
    <mergeCell ref="A10:A11"/>
    <mergeCell ref="B10:B11"/>
    <mergeCell ref="C10:C11"/>
    <mergeCell ref="D10:D11"/>
    <mergeCell ref="E10:E11"/>
    <mergeCell ref="F10:F11"/>
    <mergeCell ref="G10:H10"/>
    <mergeCell ref="I10:I11"/>
  </mergeCells>
  <printOptions/>
  <pageMargins left="0.75" right="0.75" top="1" bottom="1" header="0.5" footer="0.5"/>
  <pageSetup horizontalDpi="600" verticalDpi="600" orientation="landscape" paperSize="9" scale="77" r:id="rId1"/>
  <rowBreaks count="1" manualBreakCount="1">
    <brk id="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5" sqref="A15:D15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ht="12.75">
      <c r="E1" s="2" t="s">
        <v>176</v>
      </c>
    </row>
    <row r="2" ht="12.75">
      <c r="E2" s="2" t="s">
        <v>238</v>
      </c>
    </row>
    <row r="3" ht="12.75">
      <c r="E3" s="2" t="s">
        <v>0</v>
      </c>
    </row>
    <row r="4" ht="12.75">
      <c r="E4" s="2" t="s">
        <v>239</v>
      </c>
    </row>
    <row r="6" spans="1:5" ht="19.5" customHeight="1">
      <c r="A6" s="172" t="s">
        <v>226</v>
      </c>
      <c r="B6" s="172"/>
      <c r="C6" s="172"/>
      <c r="D6" s="172"/>
      <c r="E6" s="172"/>
    </row>
    <row r="7" spans="4:5" ht="19.5" customHeight="1">
      <c r="D7" s="156"/>
      <c r="E7" s="156"/>
    </row>
    <row r="8" ht="19.5" customHeight="1">
      <c r="E8" s="157" t="s">
        <v>2</v>
      </c>
    </row>
    <row r="9" spans="1:5" ht="19.5" customHeight="1">
      <c r="A9" s="47" t="s">
        <v>3</v>
      </c>
      <c r="B9" s="47" t="s">
        <v>4</v>
      </c>
      <c r="C9" s="47" t="s">
        <v>152</v>
      </c>
      <c r="D9" s="47" t="s">
        <v>227</v>
      </c>
      <c r="E9" s="47" t="s">
        <v>228</v>
      </c>
    </row>
    <row r="10" spans="1:5" ht="7.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30" customHeight="1">
      <c r="A11" s="158" t="s">
        <v>15</v>
      </c>
      <c r="B11" s="13">
        <v>921</v>
      </c>
      <c r="C11" s="13">
        <v>92109</v>
      </c>
      <c r="D11" s="14" t="s">
        <v>229</v>
      </c>
      <c r="E11" s="16">
        <v>353000</v>
      </c>
    </row>
    <row r="12" spans="1:5" ht="30" customHeight="1">
      <c r="A12" s="14"/>
      <c r="B12" s="14"/>
      <c r="C12" s="14"/>
      <c r="D12" s="14"/>
      <c r="E12" s="16"/>
    </row>
    <row r="13" spans="1:5" ht="30" customHeight="1">
      <c r="A13" s="14"/>
      <c r="B13" s="14"/>
      <c r="C13" s="14"/>
      <c r="D13" s="14"/>
      <c r="E13" s="16"/>
    </row>
    <row r="14" spans="1:5" ht="30" customHeight="1">
      <c r="A14" s="14"/>
      <c r="B14" s="14"/>
      <c r="C14" s="14"/>
      <c r="D14" s="14"/>
      <c r="E14" s="16"/>
    </row>
    <row r="15" spans="1:5" ht="30" customHeight="1">
      <c r="A15" s="207" t="s">
        <v>27</v>
      </c>
      <c r="B15" s="208"/>
      <c r="C15" s="208"/>
      <c r="D15" s="209"/>
      <c r="E15" s="16">
        <f>SUM(E11:E14)</f>
        <v>353000</v>
      </c>
    </row>
  </sheetData>
  <mergeCells count="2">
    <mergeCell ref="A6:E6"/>
    <mergeCell ref="A15:D15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D4" sqref="D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50" customWidth="1"/>
    <col min="5" max="16384" width="9.125" style="1" customWidth="1"/>
  </cols>
  <sheetData>
    <row r="1" ht="12.75">
      <c r="D1" s="48" t="s">
        <v>237</v>
      </c>
    </row>
    <row r="2" ht="12.75">
      <c r="D2" s="2" t="s">
        <v>238</v>
      </c>
    </row>
    <row r="3" ht="12.75">
      <c r="D3" s="2" t="s">
        <v>0</v>
      </c>
    </row>
    <row r="4" ht="12.75">
      <c r="D4" s="2" t="s">
        <v>239</v>
      </c>
    </row>
    <row r="5" spans="1:4" ht="15" customHeight="1">
      <c r="A5" s="189" t="s">
        <v>98</v>
      </c>
      <c r="B5" s="189"/>
      <c r="C5" s="189"/>
      <c r="D5" s="189"/>
    </row>
    <row r="6" ht="6.75" customHeight="1">
      <c r="A6" s="49"/>
    </row>
    <row r="7" ht="12.75">
      <c r="D7" s="51" t="s">
        <v>2</v>
      </c>
    </row>
    <row r="8" spans="1:4" ht="15" customHeight="1">
      <c r="A8" s="173" t="s">
        <v>3</v>
      </c>
      <c r="B8" s="173" t="s">
        <v>99</v>
      </c>
      <c r="C8" s="174" t="s">
        <v>100</v>
      </c>
      <c r="D8" s="190" t="s">
        <v>101</v>
      </c>
    </row>
    <row r="9" spans="1:4" ht="15" customHeight="1">
      <c r="A9" s="173"/>
      <c r="B9" s="173"/>
      <c r="C9" s="173"/>
      <c r="D9" s="190"/>
    </row>
    <row r="10" spans="1:4" ht="15.75" customHeight="1">
      <c r="A10" s="173"/>
      <c r="B10" s="173"/>
      <c r="C10" s="173"/>
      <c r="D10" s="190"/>
    </row>
    <row r="11" spans="1:4" s="54" customFormat="1" ht="6.75" customHeight="1">
      <c r="A11" s="52">
        <v>1</v>
      </c>
      <c r="B11" s="52">
        <v>2</v>
      </c>
      <c r="C11" s="52">
        <v>3</v>
      </c>
      <c r="D11" s="53">
        <v>4</v>
      </c>
    </row>
    <row r="12" spans="1:4" ht="18.75" customHeight="1">
      <c r="A12" s="188" t="s">
        <v>102</v>
      </c>
      <c r="B12" s="188"/>
      <c r="C12" s="13"/>
      <c r="D12" s="16">
        <f>D13+D14+D15+D16+D17+D22+D23+D24+D25+D26</f>
        <v>3286871</v>
      </c>
    </row>
    <row r="13" spans="1:4" ht="18.75" customHeight="1">
      <c r="A13" s="55" t="s">
        <v>15</v>
      </c>
      <c r="B13" s="56" t="s">
        <v>103</v>
      </c>
      <c r="C13" s="55" t="s">
        <v>104</v>
      </c>
      <c r="D13" s="57">
        <v>2850871</v>
      </c>
    </row>
    <row r="14" spans="1:4" ht="18.75" customHeight="1">
      <c r="A14" s="58" t="s">
        <v>21</v>
      </c>
      <c r="B14" s="59" t="s">
        <v>105</v>
      </c>
      <c r="C14" s="58" t="s">
        <v>104</v>
      </c>
      <c r="D14" s="60"/>
    </row>
    <row r="15" spans="1:4" ht="51">
      <c r="A15" s="58" t="s">
        <v>23</v>
      </c>
      <c r="B15" s="61" t="s">
        <v>106</v>
      </c>
      <c r="C15" s="58" t="s">
        <v>107</v>
      </c>
      <c r="D15" s="60"/>
    </row>
    <row r="16" spans="1:4" ht="18.75" customHeight="1">
      <c r="A16" s="58" t="s">
        <v>25</v>
      </c>
      <c r="B16" s="59" t="s">
        <v>108</v>
      </c>
      <c r="C16" s="58" t="s">
        <v>109</v>
      </c>
      <c r="D16" s="60"/>
    </row>
    <row r="17" spans="1:4" ht="18.75" customHeight="1">
      <c r="A17" s="58" t="s">
        <v>34</v>
      </c>
      <c r="B17" s="59" t="s">
        <v>110</v>
      </c>
      <c r="C17" s="58" t="s">
        <v>148</v>
      </c>
      <c r="D17" s="60"/>
    </row>
    <row r="18" spans="1:4" ht="18.75" customHeight="1">
      <c r="A18" s="58" t="s">
        <v>111</v>
      </c>
      <c r="B18" s="59" t="s">
        <v>112</v>
      </c>
      <c r="C18" s="58" t="s">
        <v>113</v>
      </c>
      <c r="D18" s="60"/>
    </row>
    <row r="19" spans="1:4" ht="18.75" customHeight="1">
      <c r="A19" s="58" t="s">
        <v>114</v>
      </c>
      <c r="B19" s="59" t="s">
        <v>115</v>
      </c>
      <c r="C19" s="58" t="s">
        <v>116</v>
      </c>
      <c r="D19" s="60"/>
    </row>
    <row r="20" spans="1:4" ht="44.25" customHeight="1">
      <c r="A20" s="58" t="s">
        <v>117</v>
      </c>
      <c r="B20" s="61" t="s">
        <v>118</v>
      </c>
      <c r="C20" s="58" t="s">
        <v>119</v>
      </c>
      <c r="D20" s="60"/>
    </row>
    <row r="21" spans="1:4" ht="18.75" customHeight="1">
      <c r="A21" s="58" t="s">
        <v>120</v>
      </c>
      <c r="B21" s="59" t="s">
        <v>121</v>
      </c>
      <c r="C21" s="58" t="s">
        <v>122</v>
      </c>
      <c r="D21" s="60"/>
    </row>
    <row r="22" spans="1:4" ht="18.75" customHeight="1">
      <c r="A22" s="58" t="s">
        <v>53</v>
      </c>
      <c r="B22" s="59" t="s">
        <v>123</v>
      </c>
      <c r="C22" s="58" t="s">
        <v>124</v>
      </c>
      <c r="D22" s="60">
        <v>16000</v>
      </c>
    </row>
    <row r="23" spans="1:4" ht="18.75" customHeight="1">
      <c r="A23" s="58" t="s">
        <v>55</v>
      </c>
      <c r="B23" s="59" t="s">
        <v>125</v>
      </c>
      <c r="C23" s="58" t="s">
        <v>126</v>
      </c>
      <c r="D23" s="60"/>
    </row>
    <row r="24" spans="1:4" ht="18.75" customHeight="1">
      <c r="A24" s="58" t="s">
        <v>57</v>
      </c>
      <c r="B24" s="59" t="s">
        <v>127</v>
      </c>
      <c r="C24" s="58" t="s">
        <v>128</v>
      </c>
      <c r="D24" s="60"/>
    </row>
    <row r="25" spans="1:4" ht="18.75" customHeight="1">
      <c r="A25" s="58" t="s">
        <v>60</v>
      </c>
      <c r="B25" s="59" t="s">
        <v>129</v>
      </c>
      <c r="C25" s="58" t="s">
        <v>130</v>
      </c>
      <c r="D25" s="60">
        <v>420000</v>
      </c>
    </row>
    <row r="26" spans="1:4" ht="18.75" customHeight="1">
      <c r="A26" s="62" t="s">
        <v>64</v>
      </c>
      <c r="B26" s="63" t="s">
        <v>131</v>
      </c>
      <c r="C26" s="62" t="s">
        <v>132</v>
      </c>
      <c r="D26" s="64"/>
    </row>
    <row r="27" spans="1:4" ht="18.75" customHeight="1">
      <c r="A27" s="188" t="s">
        <v>133</v>
      </c>
      <c r="B27" s="188"/>
      <c r="C27" s="13"/>
      <c r="D27" s="16">
        <f>SUM(D28:D35)</f>
        <v>397500</v>
      </c>
    </row>
    <row r="28" spans="1:4" ht="18.75" customHeight="1">
      <c r="A28" s="55" t="s">
        <v>15</v>
      </c>
      <c r="B28" s="56" t="s">
        <v>134</v>
      </c>
      <c r="C28" s="55" t="s">
        <v>135</v>
      </c>
      <c r="D28" s="57">
        <v>380000</v>
      </c>
    </row>
    <row r="29" spans="1:4" ht="18.75" customHeight="1">
      <c r="A29" s="58" t="s">
        <v>21</v>
      </c>
      <c r="B29" s="59" t="s">
        <v>136</v>
      </c>
      <c r="C29" s="58" t="s">
        <v>135</v>
      </c>
      <c r="D29" s="60">
        <v>17500</v>
      </c>
    </row>
    <row r="30" spans="1:4" ht="38.25">
      <c r="A30" s="58" t="s">
        <v>23</v>
      </c>
      <c r="B30" s="61" t="s">
        <v>137</v>
      </c>
      <c r="C30" s="58" t="s">
        <v>138</v>
      </c>
      <c r="D30" s="60"/>
    </row>
    <row r="31" spans="1:4" ht="18.75" customHeight="1">
      <c r="A31" s="58" t="s">
        <v>25</v>
      </c>
      <c r="B31" s="59" t="s">
        <v>139</v>
      </c>
      <c r="C31" s="58" t="s">
        <v>140</v>
      </c>
      <c r="D31" s="60"/>
    </row>
    <row r="32" spans="1:4" ht="18.75" customHeight="1">
      <c r="A32" s="58" t="s">
        <v>34</v>
      </c>
      <c r="B32" s="59" t="s">
        <v>141</v>
      </c>
      <c r="C32" s="58" t="s">
        <v>132</v>
      </c>
      <c r="D32" s="60"/>
    </row>
    <row r="33" spans="1:4" ht="18.75" customHeight="1">
      <c r="A33" s="58" t="s">
        <v>53</v>
      </c>
      <c r="B33" s="59" t="s">
        <v>142</v>
      </c>
      <c r="C33" s="58" t="s">
        <v>143</v>
      </c>
      <c r="D33" s="60"/>
    </row>
    <row r="34" spans="1:4" ht="18.75" customHeight="1">
      <c r="A34" s="58" t="s">
        <v>55</v>
      </c>
      <c r="B34" s="59" t="s">
        <v>144</v>
      </c>
      <c r="C34" s="58" t="s">
        <v>145</v>
      </c>
      <c r="D34" s="60"/>
    </row>
    <row r="35" spans="1:4" ht="18.75" customHeight="1">
      <c r="A35" s="62" t="s">
        <v>57</v>
      </c>
      <c r="B35" s="63" t="s">
        <v>146</v>
      </c>
      <c r="C35" s="62" t="s">
        <v>147</v>
      </c>
      <c r="D35" s="64"/>
    </row>
    <row r="36" spans="1:4" ht="7.5" customHeight="1">
      <c r="A36" s="65"/>
      <c r="B36" s="66"/>
      <c r="C36" s="66"/>
      <c r="D36" s="67"/>
    </row>
    <row r="37" spans="1:6" ht="12.75">
      <c r="A37" s="68"/>
      <c r="B37" s="69"/>
      <c r="C37" s="69"/>
      <c r="D37" s="70"/>
      <c r="E37" s="71"/>
      <c r="F37" s="71"/>
    </row>
    <row r="38" spans="1:6" ht="6.75" customHeight="1">
      <c r="A38" s="187"/>
      <c r="B38" s="187"/>
      <c r="C38" s="187"/>
      <c r="D38" s="187"/>
      <c r="E38" s="187"/>
      <c r="F38" s="187"/>
    </row>
    <row r="39" spans="1:6" ht="22.5" customHeight="1">
      <c r="A39" s="187"/>
      <c r="B39" s="187"/>
      <c r="C39" s="187"/>
      <c r="D39" s="187"/>
      <c r="E39" s="187"/>
      <c r="F39" s="187"/>
    </row>
  </sheetData>
  <mergeCells count="8">
    <mergeCell ref="A38:F39"/>
    <mergeCell ref="A12:B12"/>
    <mergeCell ref="A27:B27"/>
    <mergeCell ref="A5:D5"/>
    <mergeCell ref="A8:A10"/>
    <mergeCell ref="C8:C10"/>
    <mergeCell ref="B8:B10"/>
    <mergeCell ref="D8:D10"/>
  </mergeCells>
  <printOptions horizontalCentered="1"/>
  <pageMargins left="0.3937007874015748" right="0.3937007874015748" top="1.0236220472440944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BLIZYN</cp:lastModifiedBy>
  <cp:lastPrinted>2008-09-01T09:46:29Z</cp:lastPrinted>
  <dcterms:created xsi:type="dcterms:W3CDTF">2008-07-22T07:40:57Z</dcterms:created>
  <dcterms:modified xsi:type="dcterms:W3CDTF">2008-09-04T07:04:29Z</dcterms:modified>
  <cp:category/>
  <cp:version/>
  <cp:contentType/>
  <cp:contentStatus/>
</cp:coreProperties>
</file>